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115" windowHeight="72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4" i="2" l="1"/>
  <c r="C3" i="2"/>
  <c r="C8" i="1" l="1"/>
  <c r="G8" i="1"/>
  <c r="G17" i="1" s="1"/>
  <c r="O17" i="1"/>
  <c r="O6" i="1"/>
  <c r="L44" i="1"/>
  <c r="L35" i="1"/>
  <c r="G6" i="1"/>
  <c r="O23" i="1"/>
  <c r="O25" i="1" s="1"/>
  <c r="G23" i="1"/>
  <c r="G22" i="1"/>
  <c r="L23" i="1"/>
  <c r="L25" i="1" s="1"/>
  <c r="C23" i="1"/>
  <c r="C25" i="1" s="1"/>
  <c r="L14" i="1"/>
  <c r="L17" i="1" s="1"/>
  <c r="C14" i="1"/>
  <c r="L15" i="1"/>
  <c r="C15" i="1"/>
  <c r="C13" i="1"/>
  <c r="C17" i="1" s="1"/>
  <c r="G10" i="1"/>
  <c r="G9" i="1"/>
  <c r="L5" i="1"/>
  <c r="C5" i="1"/>
  <c r="L3" i="1"/>
  <c r="C3" i="1"/>
  <c r="C4" i="1"/>
  <c r="C6" i="1" l="1"/>
  <c r="L6" i="1"/>
  <c r="G44" i="1"/>
  <c r="C44" i="1"/>
  <c r="G35" i="1"/>
  <c r="C35" i="1"/>
  <c r="G25" i="1"/>
</calcChain>
</file>

<file path=xl/sharedStrings.xml><?xml version="1.0" encoding="utf-8"?>
<sst xmlns="http://schemas.openxmlformats.org/spreadsheetml/2006/main" count="105" uniqueCount="47">
  <si>
    <t>400-600</t>
  </si>
  <si>
    <t>1800-2200</t>
  </si>
  <si>
    <t>200-300</t>
  </si>
  <si>
    <t>800-900</t>
  </si>
  <si>
    <t>150-300</t>
  </si>
  <si>
    <t>100-300</t>
  </si>
  <si>
    <t>450-600</t>
  </si>
  <si>
    <t>300-700</t>
  </si>
  <si>
    <t>400-800</t>
  </si>
  <si>
    <t>600-800</t>
  </si>
  <si>
    <t>100-700</t>
  </si>
  <si>
    <t>300-1000</t>
  </si>
  <si>
    <t>150-600</t>
  </si>
  <si>
    <t>150-1200</t>
  </si>
  <si>
    <t>250-</t>
  </si>
  <si>
    <t>250-350</t>
  </si>
  <si>
    <t>600-700</t>
  </si>
  <si>
    <t>300-450</t>
  </si>
  <si>
    <t>700-900</t>
  </si>
  <si>
    <t>100-200</t>
  </si>
  <si>
    <t>150-400</t>
  </si>
  <si>
    <t>100-800</t>
  </si>
  <si>
    <t>150-200</t>
  </si>
  <si>
    <t>200-500</t>
  </si>
  <si>
    <t>150-700</t>
  </si>
  <si>
    <t>1400-2000</t>
  </si>
  <si>
    <t>200-350</t>
  </si>
  <si>
    <t>500-600</t>
  </si>
  <si>
    <t>30-2000</t>
  </si>
  <si>
    <t>300-1800</t>
  </si>
  <si>
    <t>350-500</t>
  </si>
  <si>
    <t>500-700</t>
  </si>
  <si>
    <t>200-900</t>
  </si>
  <si>
    <t>200-1400</t>
  </si>
  <si>
    <t>200-800</t>
  </si>
  <si>
    <t>350-400</t>
  </si>
  <si>
    <t>150-1500</t>
  </si>
  <si>
    <t>150-500</t>
  </si>
  <si>
    <t>900-1200</t>
  </si>
  <si>
    <t xml:space="preserve">DI Pipes </t>
  </si>
  <si>
    <t>Fittings</t>
  </si>
  <si>
    <t>above 500</t>
  </si>
  <si>
    <t>below 500</t>
  </si>
  <si>
    <t>Form III(B)</t>
  </si>
  <si>
    <t>200-600</t>
  </si>
  <si>
    <t>Pipes</t>
  </si>
  <si>
    <t>fittings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</si>
</sst>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abSelected="1" workbookViewId="0">
      <selection activeCell="G45" sqref="G45"/>
    </sheetView>
  </sheetViews>
  <sheetFormatPr defaultRowHeight="15" x14ac:dyDescent="0.25"/>
  <sheetData>
    <row r="1" spans="1:15" s="1" customFormat="1" x14ac:dyDescent="0.25">
      <c r="A1" s="1" t="s">
        <v>39</v>
      </c>
      <c r="L1" s="1" t="s">
        <v>40</v>
      </c>
    </row>
    <row r="2" spans="1:15" s="1" customFormat="1" x14ac:dyDescent="0.25">
      <c r="B2" s="1" t="s">
        <v>41</v>
      </c>
      <c r="F2" s="1" t="s">
        <v>42</v>
      </c>
    </row>
    <row r="3" spans="1:15" x14ac:dyDescent="0.25">
      <c r="A3">
        <v>2017</v>
      </c>
      <c r="B3" t="s">
        <v>0</v>
      </c>
      <c r="C3">
        <f>2664+1200+3604</f>
        <v>7468</v>
      </c>
      <c r="E3">
        <v>2017</v>
      </c>
      <c r="F3" t="s">
        <v>2</v>
      </c>
      <c r="G3">
        <v>462</v>
      </c>
      <c r="J3">
        <v>2017</v>
      </c>
      <c r="K3" t="s">
        <v>0</v>
      </c>
      <c r="L3">
        <f>132.2+266.5</f>
        <v>398.7</v>
      </c>
      <c r="N3" t="s">
        <v>2</v>
      </c>
      <c r="O3">
        <v>20.61</v>
      </c>
    </row>
    <row r="4" spans="1:15" x14ac:dyDescent="0.25">
      <c r="B4" t="s">
        <v>1</v>
      </c>
      <c r="C4">
        <f>3346+61.23</f>
        <v>3407.23</v>
      </c>
      <c r="K4" t="s">
        <v>1</v>
      </c>
      <c r="L4">
        <v>89.1</v>
      </c>
    </row>
    <row r="5" spans="1:15" x14ac:dyDescent="0.25">
      <c r="B5">
        <v>1400</v>
      </c>
      <c r="C5">
        <f>2201.4+20.61</f>
        <v>2222.0100000000002</v>
      </c>
      <c r="K5">
        <v>1400</v>
      </c>
      <c r="L5">
        <f>96.77+4.6</f>
        <v>101.36999999999999</v>
      </c>
    </row>
    <row r="6" spans="1:15" s="1" customFormat="1" ht="15.75" thickBot="1" x14ac:dyDescent="0.3">
      <c r="C6" s="4">
        <f>SUM(C3:C5)</f>
        <v>13097.24</v>
      </c>
      <c r="G6" s="4">
        <f>SUM(G3:G5)</f>
        <v>462</v>
      </c>
      <c r="L6" s="4">
        <f>SUM(L3:L5)</f>
        <v>589.16999999999996</v>
      </c>
      <c r="O6" s="1">
        <f>SUM(O3:O5)</f>
        <v>20.61</v>
      </c>
    </row>
    <row r="7" spans="1:15" s="1" customFormat="1" ht="15.75" thickTop="1" x14ac:dyDescent="0.25"/>
    <row r="8" spans="1:15" x14ac:dyDescent="0.25">
      <c r="A8">
        <v>2018</v>
      </c>
      <c r="B8" t="s">
        <v>3</v>
      </c>
      <c r="C8">
        <f>2020+680</f>
        <v>2700</v>
      </c>
      <c r="F8" t="s">
        <v>4</v>
      </c>
      <c r="G8">
        <f>600+20.16</f>
        <v>620.16</v>
      </c>
      <c r="J8">
        <v>2018</v>
      </c>
      <c r="K8" t="s">
        <v>3</v>
      </c>
      <c r="L8">
        <v>80.611000000000004</v>
      </c>
      <c r="N8" t="s">
        <v>4</v>
      </c>
    </row>
    <row r="9" spans="1:15" x14ac:dyDescent="0.25">
      <c r="B9" s="2">
        <v>500</v>
      </c>
      <c r="C9">
        <v>1460</v>
      </c>
      <c r="F9" s="2">
        <v>400</v>
      </c>
      <c r="G9">
        <f>950</f>
        <v>950</v>
      </c>
      <c r="K9" s="2">
        <v>500</v>
      </c>
      <c r="N9" s="2">
        <v>400</v>
      </c>
      <c r="O9">
        <v>19.600000000000001</v>
      </c>
    </row>
    <row r="10" spans="1:15" x14ac:dyDescent="0.25">
      <c r="B10" t="s">
        <v>6</v>
      </c>
      <c r="C10">
        <v>2315.9</v>
      </c>
      <c r="F10" t="s">
        <v>5</v>
      </c>
      <c r="G10">
        <f>1607+12.7</f>
        <v>1619.7</v>
      </c>
      <c r="K10" t="s">
        <v>6</v>
      </c>
      <c r="L10">
        <v>34.119999999999997</v>
      </c>
      <c r="N10" t="s">
        <v>5</v>
      </c>
    </row>
    <row r="11" spans="1:15" x14ac:dyDescent="0.25">
      <c r="B11" t="s">
        <v>7</v>
      </c>
      <c r="C11">
        <v>600</v>
      </c>
      <c r="F11" t="s">
        <v>14</v>
      </c>
      <c r="K11" t="s">
        <v>7</v>
      </c>
      <c r="N11" t="s">
        <v>14</v>
      </c>
    </row>
    <row r="12" spans="1:15" x14ac:dyDescent="0.25">
      <c r="B12" t="s">
        <v>8</v>
      </c>
      <c r="C12">
        <v>3778.4</v>
      </c>
      <c r="K12" t="s">
        <v>8</v>
      </c>
      <c r="L12">
        <v>21.6</v>
      </c>
    </row>
    <row r="13" spans="1:15" x14ac:dyDescent="0.25">
      <c r="B13" t="s">
        <v>9</v>
      </c>
      <c r="C13">
        <f>2300+361</f>
        <v>2661</v>
      </c>
      <c r="K13" t="s">
        <v>9</v>
      </c>
    </row>
    <row r="14" spans="1:15" x14ac:dyDescent="0.25">
      <c r="B14" t="s">
        <v>10</v>
      </c>
      <c r="C14">
        <f>1482.6+5397.5</f>
        <v>6880.1</v>
      </c>
      <c r="K14" t="s">
        <v>10</v>
      </c>
      <c r="L14">
        <f>109.31+208.667</f>
        <v>317.97699999999998</v>
      </c>
    </row>
    <row r="15" spans="1:15" x14ac:dyDescent="0.25">
      <c r="B15" t="s">
        <v>11</v>
      </c>
      <c r="C15">
        <f>2600+20.6</f>
        <v>2620.6</v>
      </c>
      <c r="K15" t="s">
        <v>11</v>
      </c>
      <c r="L15">
        <f>41.2</f>
        <v>41.2</v>
      </c>
    </row>
    <row r="16" spans="1:15" x14ac:dyDescent="0.25">
      <c r="B16" t="s">
        <v>8</v>
      </c>
      <c r="C16">
        <v>1542.4</v>
      </c>
      <c r="K16" t="s">
        <v>8</v>
      </c>
    </row>
    <row r="17" spans="1:15" s="1" customFormat="1" ht="15.75" thickBot="1" x14ac:dyDescent="0.3">
      <c r="C17" s="4">
        <f>SUM(C8:C16)</f>
        <v>24558.400000000001</v>
      </c>
      <c r="G17" s="4">
        <f>SUM(G8:G16)</f>
        <v>3189.8599999999997</v>
      </c>
      <c r="L17" s="4">
        <f>SUM(L8:L16)</f>
        <v>495.50799999999998</v>
      </c>
      <c r="O17" s="1">
        <f>SUM(O9:O16)</f>
        <v>19.600000000000001</v>
      </c>
    </row>
    <row r="18" spans="1:15" s="1" customFormat="1" ht="15.75" thickTop="1" x14ac:dyDescent="0.25"/>
    <row r="19" spans="1:15" x14ac:dyDescent="0.25">
      <c r="A19">
        <v>2019</v>
      </c>
      <c r="B19" t="s">
        <v>12</v>
      </c>
      <c r="F19" t="s">
        <v>15</v>
      </c>
      <c r="G19">
        <v>630</v>
      </c>
      <c r="J19">
        <v>2019</v>
      </c>
      <c r="K19" t="s">
        <v>12</v>
      </c>
      <c r="L19">
        <v>110</v>
      </c>
      <c r="N19" t="s">
        <v>15</v>
      </c>
    </row>
    <row r="20" spans="1:15" x14ac:dyDescent="0.25">
      <c r="B20" t="s">
        <v>8</v>
      </c>
      <c r="C20">
        <v>3200</v>
      </c>
      <c r="F20">
        <v>400</v>
      </c>
      <c r="G20">
        <v>890</v>
      </c>
      <c r="K20" t="s">
        <v>8</v>
      </c>
      <c r="N20" s="2">
        <v>400</v>
      </c>
    </row>
    <row r="21" spans="1:15" x14ac:dyDescent="0.25">
      <c r="B21" t="s">
        <v>13</v>
      </c>
      <c r="C21">
        <v>1491.2</v>
      </c>
      <c r="F21" t="s">
        <v>17</v>
      </c>
      <c r="G21">
        <v>200</v>
      </c>
      <c r="K21" t="s">
        <v>13</v>
      </c>
      <c r="L21">
        <v>8.7899999999999991</v>
      </c>
      <c r="N21" t="s">
        <v>17</v>
      </c>
    </row>
    <row r="22" spans="1:15" x14ac:dyDescent="0.25">
      <c r="B22" t="s">
        <v>16</v>
      </c>
      <c r="C22">
        <v>120</v>
      </c>
      <c r="F22" t="s">
        <v>19</v>
      </c>
      <c r="G22">
        <f>290+300</f>
        <v>590</v>
      </c>
      <c r="K22" t="s">
        <v>16</v>
      </c>
      <c r="N22" t="s">
        <v>19</v>
      </c>
    </row>
    <row r="23" spans="1:15" x14ac:dyDescent="0.25">
      <c r="B23" t="s">
        <v>18</v>
      </c>
      <c r="C23">
        <f>1394+680</f>
        <v>2074</v>
      </c>
      <c r="F23" t="s">
        <v>20</v>
      </c>
      <c r="G23">
        <f>11479.75+3602+996+898</f>
        <v>16975.75</v>
      </c>
      <c r="K23" t="s">
        <v>18</v>
      </c>
      <c r="L23">
        <f>30+10.9</f>
        <v>40.9</v>
      </c>
      <c r="N23" t="s">
        <v>20</v>
      </c>
      <c r="O23">
        <f>100.21+100.21+31.07</f>
        <v>231.48999999999998</v>
      </c>
    </row>
    <row r="24" spans="1:15" x14ac:dyDescent="0.25">
      <c r="B24" t="s">
        <v>21</v>
      </c>
      <c r="C24">
        <v>1000</v>
      </c>
      <c r="F24" t="s">
        <v>22</v>
      </c>
      <c r="G24">
        <v>335</v>
      </c>
      <c r="K24" t="s">
        <v>21</v>
      </c>
      <c r="L24">
        <v>40</v>
      </c>
      <c r="N24" t="s">
        <v>22</v>
      </c>
    </row>
    <row r="25" spans="1:15" s="1" customFormat="1" ht="15.75" thickBot="1" x14ac:dyDescent="0.3">
      <c r="C25" s="4">
        <f>SUM(C20:C24)</f>
        <v>7885.2</v>
      </c>
      <c r="G25" s="4">
        <f t="shared" ref="G25" si="0">SUM(G19:G24)</f>
        <v>19620.75</v>
      </c>
      <c r="L25" s="4">
        <f>SUM(L19:L24)</f>
        <v>199.69</v>
      </c>
      <c r="O25" s="1">
        <f>SUM(O19:O24)</f>
        <v>231.48999999999998</v>
      </c>
    </row>
    <row r="26" spans="1:15" s="1" customFormat="1" ht="15.75" thickTop="1" x14ac:dyDescent="0.25"/>
    <row r="27" spans="1:15" x14ac:dyDescent="0.25">
      <c r="A27">
        <v>2020</v>
      </c>
      <c r="B27" t="s">
        <v>24</v>
      </c>
      <c r="C27">
        <v>276</v>
      </c>
      <c r="F27" t="s">
        <v>23</v>
      </c>
      <c r="G27">
        <v>112</v>
      </c>
      <c r="J27">
        <v>2020</v>
      </c>
      <c r="K27" t="s">
        <v>24</v>
      </c>
      <c r="N27" t="s">
        <v>23</v>
      </c>
    </row>
    <row r="28" spans="1:15" x14ac:dyDescent="0.25">
      <c r="B28" t="s">
        <v>25</v>
      </c>
      <c r="C28">
        <v>1083.4000000000001</v>
      </c>
      <c r="F28" t="s">
        <v>20</v>
      </c>
      <c r="G28">
        <v>26</v>
      </c>
      <c r="K28" t="s">
        <v>25</v>
      </c>
      <c r="L28">
        <v>20</v>
      </c>
      <c r="N28" t="s">
        <v>20</v>
      </c>
    </row>
    <row r="29" spans="1:15" x14ac:dyDescent="0.25">
      <c r="B29" t="s">
        <v>21</v>
      </c>
      <c r="C29">
        <v>2100</v>
      </c>
      <c r="F29" t="s">
        <v>26</v>
      </c>
      <c r="G29">
        <v>353</v>
      </c>
      <c r="K29" t="s">
        <v>21</v>
      </c>
      <c r="N29" t="s">
        <v>26</v>
      </c>
    </row>
    <row r="30" spans="1:15" x14ac:dyDescent="0.25">
      <c r="B30" t="s">
        <v>11</v>
      </c>
      <c r="C30">
        <v>6792.8</v>
      </c>
      <c r="F30" t="s">
        <v>30</v>
      </c>
      <c r="G30">
        <v>2912</v>
      </c>
      <c r="K30" t="s">
        <v>11</v>
      </c>
      <c r="L30">
        <v>210</v>
      </c>
      <c r="N30" t="s">
        <v>30</v>
      </c>
    </row>
    <row r="31" spans="1:15" x14ac:dyDescent="0.25">
      <c r="B31" t="s">
        <v>27</v>
      </c>
      <c r="C31">
        <v>1847</v>
      </c>
      <c r="K31" t="s">
        <v>27</v>
      </c>
    </row>
    <row r="32" spans="1:15" x14ac:dyDescent="0.25">
      <c r="B32" t="s">
        <v>28</v>
      </c>
      <c r="C32">
        <v>354</v>
      </c>
      <c r="K32" t="s">
        <v>28</v>
      </c>
    </row>
    <row r="33" spans="1:14" x14ac:dyDescent="0.25">
      <c r="B33" t="s">
        <v>29</v>
      </c>
      <c r="C33">
        <v>2896.4</v>
      </c>
      <c r="K33" t="s">
        <v>29</v>
      </c>
      <c r="L33">
        <v>197.3</v>
      </c>
    </row>
    <row r="34" spans="1:14" x14ac:dyDescent="0.25">
      <c r="B34" t="s">
        <v>31</v>
      </c>
      <c r="C34">
        <v>1180</v>
      </c>
      <c r="K34" t="s">
        <v>31</v>
      </c>
    </row>
    <row r="35" spans="1:14" s="1" customFormat="1" ht="15.75" thickBot="1" x14ac:dyDescent="0.3">
      <c r="C35" s="4">
        <f>SUM(C27:C34)</f>
        <v>16529.599999999999</v>
      </c>
      <c r="G35" s="4">
        <f t="shared" ref="G35" si="1">SUM(G27:G34)</f>
        <v>3403</v>
      </c>
      <c r="L35" s="4">
        <f>SUM(L27:L34)</f>
        <v>427.3</v>
      </c>
    </row>
    <row r="36" spans="1:14" s="1" customFormat="1" ht="15.75" thickTop="1" x14ac:dyDescent="0.25"/>
    <row r="37" spans="1:14" x14ac:dyDescent="0.25">
      <c r="A37">
        <v>2021</v>
      </c>
      <c r="B37" t="s">
        <v>32</v>
      </c>
      <c r="C37">
        <v>460.9</v>
      </c>
      <c r="F37" t="s">
        <v>35</v>
      </c>
      <c r="G37">
        <v>970.45</v>
      </c>
      <c r="J37">
        <v>2021</v>
      </c>
      <c r="K37" t="s">
        <v>32</v>
      </c>
      <c r="L37">
        <v>50</v>
      </c>
      <c r="N37" t="s">
        <v>35</v>
      </c>
    </row>
    <row r="38" spans="1:14" x14ac:dyDescent="0.25">
      <c r="B38" t="s">
        <v>33</v>
      </c>
      <c r="C38">
        <v>21651.5</v>
      </c>
      <c r="F38">
        <v>500</v>
      </c>
      <c r="G38">
        <v>1240</v>
      </c>
      <c r="K38" t="s">
        <v>33</v>
      </c>
      <c r="N38" s="3">
        <v>500</v>
      </c>
    </row>
    <row r="39" spans="1:14" x14ac:dyDescent="0.25">
      <c r="B39" t="s">
        <v>34</v>
      </c>
      <c r="C39">
        <v>1484</v>
      </c>
      <c r="F39" t="s">
        <v>37</v>
      </c>
      <c r="G39">
        <v>497.75</v>
      </c>
      <c r="K39" t="s">
        <v>34</v>
      </c>
      <c r="L39">
        <v>16</v>
      </c>
      <c r="N39" t="s">
        <v>37</v>
      </c>
    </row>
    <row r="40" spans="1:14" x14ac:dyDescent="0.25">
      <c r="B40" t="s">
        <v>36</v>
      </c>
      <c r="C40">
        <v>6211.518</v>
      </c>
      <c r="F40" t="s">
        <v>4</v>
      </c>
      <c r="G40">
        <v>2192</v>
      </c>
      <c r="K40" t="s">
        <v>36</v>
      </c>
      <c r="L40">
        <v>126</v>
      </c>
      <c r="N40" t="s">
        <v>4</v>
      </c>
    </row>
    <row r="41" spans="1:14" x14ac:dyDescent="0.25">
      <c r="B41" t="s">
        <v>16</v>
      </c>
      <c r="C41">
        <v>1905.5</v>
      </c>
      <c r="F41" t="s">
        <v>5</v>
      </c>
      <c r="G41">
        <v>730.3</v>
      </c>
      <c r="K41" t="s">
        <v>16</v>
      </c>
      <c r="N41" t="s">
        <v>5</v>
      </c>
    </row>
    <row r="42" spans="1:14" x14ac:dyDescent="0.25">
      <c r="B42" t="s">
        <v>38</v>
      </c>
      <c r="C42">
        <v>3182</v>
      </c>
      <c r="K42" t="s">
        <v>38</v>
      </c>
    </row>
    <row r="43" spans="1:14" x14ac:dyDescent="0.25">
      <c r="B43" t="s">
        <v>34</v>
      </c>
      <c r="C43">
        <v>1480</v>
      </c>
      <c r="K43" t="s">
        <v>34</v>
      </c>
      <c r="L43">
        <v>60</v>
      </c>
    </row>
    <row r="44" spans="1:14" s="1" customFormat="1" ht="15.75" thickBot="1" x14ac:dyDescent="0.3">
      <c r="C44" s="4">
        <f>SUM(C37:C43)</f>
        <v>36375.418000000005</v>
      </c>
      <c r="G44" s="4">
        <f t="shared" ref="G44" si="2">SUM(G37:G43)</f>
        <v>5630.5</v>
      </c>
      <c r="L44" s="4">
        <f>SUM(L37:L43)</f>
        <v>252</v>
      </c>
    </row>
    <row r="45" spans="1:14" ht="15.75" thickTop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F3" sqref="F3"/>
    </sheetView>
  </sheetViews>
  <sheetFormatPr defaultRowHeight="15" x14ac:dyDescent="0.25"/>
  <sheetData>
    <row r="1" spans="1:11" x14ac:dyDescent="0.25">
      <c r="A1" t="s">
        <v>43</v>
      </c>
    </row>
    <row r="2" spans="1:11" x14ac:dyDescent="0.25">
      <c r="C2" t="s">
        <v>45</v>
      </c>
      <c r="K2" t="s">
        <v>46</v>
      </c>
    </row>
    <row r="3" spans="1:11" x14ac:dyDescent="0.25">
      <c r="A3">
        <v>2017</v>
      </c>
      <c r="B3" t="s">
        <v>44</v>
      </c>
      <c r="C3">
        <f>1200+151</f>
        <v>1351</v>
      </c>
      <c r="F3">
        <v>1</v>
      </c>
      <c r="J3" t="s">
        <v>44</v>
      </c>
      <c r="K3">
        <v>70.099999999999994</v>
      </c>
    </row>
    <row r="4" spans="1:11" x14ac:dyDescent="0.25">
      <c r="B4">
        <v>1200</v>
      </c>
      <c r="C4">
        <f>2593+80.21</f>
        <v>2673.21</v>
      </c>
      <c r="J4">
        <v>1200</v>
      </c>
      <c r="K4">
        <v>101.51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NWSDB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2023-03-07T04:24:01Z</dcterms:created>
  <dcterms:modified xsi:type="dcterms:W3CDTF">2023-03-10T05:16:52Z</dcterms:modified>
</cp:coreProperties>
</file>