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20115" windowHeight="7830" tabRatio="950"/>
  </bookViews>
  <sheets>
    <sheet name="Ovality (2)" sheetId="35" r:id="rId1"/>
    <sheet name="Length (2)" sheetId="36" r:id="rId2"/>
    <sheet name="Wall Thickness (2)" sheetId="37" r:id="rId3"/>
    <sheet name="Diameter (2)" sheetId="38" r:id="rId4"/>
  </sheets>
  <definedNames>
    <definedName name="_xlnm.Print_Area" localSheetId="3">'Diameter (2)'!$A$1:$M$59</definedName>
    <definedName name="_xlnm.Print_Area" localSheetId="1">'Length (2)'!$A$1:$M$52</definedName>
    <definedName name="_xlnm.Print_Area" localSheetId="0">'Ovality (2)'!$A$1:$L$59</definedName>
    <definedName name="_xlnm.Print_Area" localSheetId="2">'Wall Thickness (2)'!$A$1:$M$58</definedName>
    <definedName name="_xlnm.Print_Titles" localSheetId="3">'Diameter (2)'!$5:$6</definedName>
    <definedName name="_xlnm.Print_Titles" localSheetId="1">'Length (2)'!$5:$6</definedName>
    <definedName name="_xlnm.Print_Titles" localSheetId="0">'Ovality (2)'!$5:$6</definedName>
    <definedName name="_xlnm.Print_Titles" localSheetId="2">'Wall Thickness (2)'!$5:$6</definedName>
  </definedNames>
  <calcPr calcId="144525"/>
</workbook>
</file>

<file path=xl/calcChain.xml><?xml version="1.0" encoding="utf-8"?>
<calcChain xmlns="http://schemas.openxmlformats.org/spreadsheetml/2006/main">
  <c r="L28" i="36" l="1"/>
  <c r="K36" i="38" l="1"/>
  <c r="K35" i="38"/>
  <c r="K34" i="38"/>
  <c r="K36" i="35"/>
  <c r="K35" i="35"/>
  <c r="K34" i="35"/>
  <c r="K7" i="37" l="1"/>
  <c r="K8" i="37"/>
  <c r="K9" i="37"/>
  <c r="K9" i="35"/>
  <c r="K8" i="35"/>
  <c r="K7" i="35"/>
  <c r="K8" i="38"/>
  <c r="K9" i="38"/>
  <c r="K7" i="38"/>
  <c r="K41" i="37" l="1"/>
  <c r="K13" i="36" l="1"/>
  <c r="L13" i="36" s="1"/>
  <c r="K34" i="36"/>
  <c r="L34" i="36" s="1"/>
  <c r="K33" i="36"/>
  <c r="K32" i="36"/>
  <c r="K31" i="36"/>
  <c r="L31" i="36" s="1"/>
  <c r="K26" i="36"/>
  <c r="L25" i="36" s="1"/>
  <c r="K25" i="36"/>
  <c r="K24" i="36"/>
  <c r="K23" i="36"/>
  <c r="K22" i="36"/>
  <c r="L22" i="36" s="1"/>
  <c r="K21" i="36"/>
  <c r="K20" i="36"/>
  <c r="K19" i="36"/>
  <c r="K18" i="36"/>
  <c r="K17" i="36"/>
  <c r="K16" i="36"/>
  <c r="L16" i="36" s="1"/>
  <c r="K12" i="36"/>
  <c r="K11" i="36"/>
  <c r="K10" i="36"/>
  <c r="K8" i="36"/>
  <c r="K9" i="36"/>
  <c r="K7" i="36"/>
  <c r="L7" i="36" s="1"/>
  <c r="L10" i="36" l="1"/>
  <c r="L19" i="36"/>
  <c r="K41" i="38"/>
  <c r="K40" i="38"/>
  <c r="K38" i="38"/>
  <c r="K39" i="38"/>
  <c r="K37" i="38"/>
  <c r="K32" i="38" l="1"/>
  <c r="K33" i="38"/>
  <c r="K31" i="38"/>
  <c r="K29" i="38"/>
  <c r="K30" i="38"/>
  <c r="K28" i="38"/>
  <c r="K25" i="38"/>
  <c r="K26" i="38"/>
  <c r="K27" i="38"/>
  <c r="K23" i="38"/>
  <c r="K24" i="38"/>
  <c r="K22" i="38"/>
  <c r="K19" i="38"/>
  <c r="K20" i="38"/>
  <c r="K21" i="38"/>
  <c r="K17" i="38"/>
  <c r="K18" i="38"/>
  <c r="K16" i="38"/>
  <c r="K13" i="38"/>
  <c r="K14" i="38"/>
  <c r="K15" i="38"/>
  <c r="K11" i="38"/>
  <c r="K12" i="38"/>
  <c r="K10" i="38"/>
  <c r="K25" i="35" l="1"/>
  <c r="K26" i="35"/>
  <c r="K19" i="35" l="1"/>
  <c r="K20" i="35"/>
  <c r="K21" i="35"/>
  <c r="K11" i="35"/>
  <c r="K12" i="35"/>
  <c r="K13" i="35"/>
  <c r="K14" i="35"/>
  <c r="K15" i="35"/>
  <c r="K16" i="35"/>
  <c r="K17" i="35"/>
  <c r="K18" i="35"/>
  <c r="K22" i="35"/>
  <c r="K23" i="35"/>
  <c r="K24" i="35"/>
  <c r="K27" i="35"/>
  <c r="K28" i="35"/>
  <c r="K29" i="35"/>
  <c r="K30" i="35"/>
  <c r="K31" i="35"/>
  <c r="K32" i="35"/>
  <c r="K33" i="35"/>
  <c r="K37" i="35"/>
  <c r="K38" i="35"/>
  <c r="K39" i="35"/>
  <c r="K40" i="35"/>
  <c r="K41" i="35"/>
  <c r="K10" i="35"/>
  <c r="K42" i="37" l="1"/>
  <c r="K40" i="37"/>
  <c r="K37" i="37"/>
  <c r="K38" i="37"/>
  <c r="K39" i="37"/>
  <c r="K34" i="37"/>
  <c r="K35" i="37"/>
  <c r="K36" i="37"/>
  <c r="K33" i="37"/>
  <c r="K31" i="37"/>
  <c r="K32" i="37"/>
  <c r="K28" i="37"/>
  <c r="K29" i="37"/>
  <c r="K30" i="37"/>
  <c r="K19" i="37"/>
  <c r="K20" i="37"/>
  <c r="K21" i="37"/>
  <c r="K25" i="37"/>
  <c r="K26" i="37"/>
  <c r="K27" i="37"/>
  <c r="K22" i="37"/>
  <c r="K23" i="37"/>
  <c r="K24" i="37"/>
  <c r="K16" i="37"/>
  <c r="K17" i="37"/>
  <c r="K18" i="37"/>
  <c r="K11" i="37"/>
  <c r="K12" i="37"/>
  <c r="K13" i="37"/>
  <c r="K14" i="37"/>
  <c r="K15" i="37"/>
  <c r="K10" i="37"/>
</calcChain>
</file>

<file path=xl/sharedStrings.xml><?xml version="1.0" encoding="utf-8"?>
<sst xmlns="http://schemas.openxmlformats.org/spreadsheetml/2006/main" count="235" uniqueCount="62">
  <si>
    <t>Eng. A.S.Kaluarachchi</t>
  </si>
  <si>
    <t>NWS &amp; DB</t>
  </si>
  <si>
    <t>Nominal Diameter</t>
  </si>
  <si>
    <t>dn</t>
  </si>
  <si>
    <t>Measured Value</t>
  </si>
  <si>
    <t>Arithmatic mean</t>
  </si>
  <si>
    <t>Date Tested</t>
  </si>
  <si>
    <t>EN ISO 3126:2005</t>
  </si>
  <si>
    <t>Required accuracy of individual result</t>
  </si>
  <si>
    <t>Recorded Temperature:</t>
  </si>
  <si>
    <t>Instrument used:</t>
  </si>
  <si>
    <t>*</t>
  </si>
  <si>
    <t>* Certificate for Calibration of the Instrument:</t>
  </si>
  <si>
    <t>*Date of Calibration of the Instrument:</t>
  </si>
  <si>
    <t>1.0 mm</t>
  </si>
  <si>
    <t>e min</t>
  </si>
  <si>
    <t>e max</t>
  </si>
  <si>
    <t>dem min</t>
  </si>
  <si>
    <t>dem max</t>
  </si>
  <si>
    <t>Length</t>
  </si>
  <si>
    <t>Measuring Tape</t>
  </si>
  <si>
    <t>PRE QUALIFICATION  OF PE PIPES &amp; FITTINGS  MANUFACTURE FOR WATER SUPPLY &amp; SEWERAGE WORKS</t>
  </si>
  <si>
    <t>DOCUMENT NO: PQ/PE/NWSDB/2016/01</t>
  </si>
  <si>
    <t>AGM (P&amp;D -S/E)</t>
  </si>
  <si>
    <t>Eng.T.W.M.L.P.Wijesundara</t>
  </si>
  <si>
    <t>AGM (P&amp;D-Doc)</t>
  </si>
  <si>
    <t>Eng. H.M.C.P.Herath</t>
  </si>
  <si>
    <t>CE(Sewerage)</t>
  </si>
  <si>
    <t>Eng. W.A.S.C.Jayawickrama</t>
  </si>
  <si>
    <t>Eng(P&amp;D-Doc)</t>
  </si>
  <si>
    <t>Eng.D.S.P.R.D.Premachandra</t>
  </si>
  <si>
    <t>CE(P&amp;D-Doc)</t>
  </si>
  <si>
    <t>Eng. T.V.K.I.S.Karunasena</t>
  </si>
  <si>
    <t xml:space="preserve">Out-of Roundness (Ovality) for PE100 PN10 SDR 17 (BLUE) </t>
  </si>
  <si>
    <t>Wall Thickness for PE100 PN10 SDR 17 (BLUE)</t>
  </si>
  <si>
    <t>Pipe Lengths for PE100 PN10 SDR 17 (BLUE)</t>
  </si>
  <si>
    <t>Mean Outer Diameter for PE100 PN10 SDR 17 (BLUE)</t>
  </si>
  <si>
    <t>Pg  1 / 2</t>
  </si>
  <si>
    <t>Pg2/2</t>
  </si>
  <si>
    <t>Pg 1 / 2</t>
  </si>
  <si>
    <t>Pg 2 / 2</t>
  </si>
  <si>
    <t>mm</t>
  </si>
  <si>
    <t>-</t>
  </si>
  <si>
    <t>only one pipe</t>
  </si>
  <si>
    <t>Wall Thickness                                          (ISO 4427-2:2007 - T2)</t>
  </si>
  <si>
    <t>Mean  Outside Diameter (ISO 4427-2:2007 - T1)</t>
  </si>
  <si>
    <t>Maximum Out-of Roundness                      (ISO 4427-2:2007 - T1)</t>
  </si>
  <si>
    <t>2019.08.05</t>
  </si>
  <si>
    <t xml:space="preserve"> -</t>
  </si>
  <si>
    <t>Pg1/2</t>
  </si>
  <si>
    <t>* Certificate for Calibration of the Instrument: Submitted</t>
  </si>
  <si>
    <t>2017 July 18</t>
  </si>
  <si>
    <t>π Tape</t>
  </si>
  <si>
    <t>0.1mm</t>
  </si>
  <si>
    <r>
      <t>27</t>
    </r>
    <r>
      <rPr>
        <vertAlign val="super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C</t>
    </r>
  </si>
  <si>
    <t>Micro meter</t>
  </si>
  <si>
    <t>Submitted</t>
  </si>
  <si>
    <t>2017 October 18</t>
  </si>
  <si>
    <t>Avg.Length</t>
  </si>
  <si>
    <t>Vernier Caliper</t>
  </si>
  <si>
    <t>0.05mm</t>
  </si>
  <si>
    <t>2019.10.16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</si>
</sst>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/>
    <xf numFmtId="0" fontId="4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5" xfId="0" applyFont="1" applyBorder="1"/>
    <xf numFmtId="10" fontId="6" fillId="0" borderId="15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0" xfId="0" applyNumberFormat="1" applyFont="1" applyBorder="1"/>
    <xf numFmtId="2" fontId="6" fillId="0" borderId="1" xfId="0" applyNumberFormat="1" applyFont="1" applyBorder="1"/>
    <xf numFmtId="2" fontId="6" fillId="0" borderId="15" xfId="0" applyNumberFormat="1" applyFont="1" applyBorder="1"/>
    <xf numFmtId="2" fontId="6" fillId="0" borderId="5" xfId="0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/>
    </xf>
    <xf numFmtId="0" fontId="6" fillId="0" borderId="15" xfId="1" applyNumberFormat="1" applyFont="1" applyBorder="1" applyAlignment="1">
      <alignment horizontal="center"/>
    </xf>
    <xf numFmtId="2" fontId="6" fillId="0" borderId="15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/>
    </xf>
    <xf numFmtId="0" fontId="6" fillId="0" borderId="6" xfId="1" applyNumberFormat="1" applyFont="1" applyBorder="1" applyAlignment="1">
      <alignment horizontal="center"/>
    </xf>
    <xf numFmtId="0" fontId="6" fillId="0" borderId="6" xfId="0" applyFont="1" applyBorder="1"/>
    <xf numFmtId="0" fontId="5" fillId="0" borderId="29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164" fontId="6" fillId="4" borderId="23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6" fillId="0" borderId="0" xfId="0" applyNumberFormat="1" applyFont="1"/>
    <xf numFmtId="0" fontId="6" fillId="4" borderId="0" xfId="0" applyFont="1" applyFill="1"/>
    <xf numFmtId="2" fontId="6" fillId="4" borderId="10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10" fontId="6" fillId="4" borderId="15" xfId="1" applyNumberFormat="1" applyFont="1" applyFill="1" applyBorder="1" applyAlignment="1">
      <alignment horizontal="center"/>
    </xf>
    <xf numFmtId="0" fontId="2" fillId="4" borderId="0" xfId="0" applyFont="1" applyFill="1"/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14" fontId="6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5" fillId="2" borderId="2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6" fillId="0" borderId="1" xfId="2" applyFont="1" applyBorder="1" applyAlignment="1">
      <alignment horizontal="center"/>
    </xf>
    <xf numFmtId="43" fontId="6" fillId="0" borderId="15" xfId="2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view="pageBreakPreview" topLeftCell="A40" zoomScale="73" zoomScaleNormal="100" zoomScaleSheetLayoutView="73" workbookViewId="0">
      <selection sqref="A1:L59"/>
    </sheetView>
  </sheetViews>
  <sheetFormatPr defaultRowHeight="15" x14ac:dyDescent="0.25"/>
  <cols>
    <col min="1" max="1" width="2" style="1" bestFit="1" customWidth="1"/>
    <col min="2" max="2" width="26.5703125" style="1" customWidth="1"/>
    <col min="3" max="3" width="12.5703125" style="1" customWidth="1"/>
    <col min="4" max="4" width="19.5703125" style="1" customWidth="1"/>
    <col min="5" max="5" width="12.140625" style="1" customWidth="1"/>
    <col min="6" max="6" width="10.42578125" style="1" customWidth="1"/>
    <col min="7" max="7" width="13.85546875" style="1" bestFit="1" customWidth="1"/>
    <col min="8" max="9" width="11.42578125" style="1" bestFit="1" customWidth="1"/>
    <col min="10" max="10" width="12.5703125" style="1" bestFit="1" customWidth="1"/>
    <col min="11" max="11" width="16.42578125" style="83" customWidth="1"/>
    <col min="12" max="12" width="12.28515625" style="1" customWidth="1"/>
    <col min="13" max="16384" width="9.140625" style="1"/>
  </cols>
  <sheetData>
    <row r="1" spans="2:15" ht="33.75" customHeight="1" x14ac:dyDescent="0.25">
      <c r="B1" s="122" t="s">
        <v>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2:15" ht="17.25" customHeight="1" x14ac:dyDescent="0.25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5" ht="15.75" x14ac:dyDescent="0.25">
      <c r="B3" s="6"/>
      <c r="C3" s="6"/>
      <c r="D3" s="6"/>
      <c r="E3" s="6"/>
      <c r="F3" s="6"/>
      <c r="G3" s="6"/>
      <c r="H3" s="6"/>
      <c r="I3" s="6"/>
      <c r="J3" s="6"/>
      <c r="K3" s="77"/>
      <c r="L3" s="6"/>
    </row>
    <row r="4" spans="2:15" ht="16.5" thickBot="1" x14ac:dyDescent="0.3">
      <c r="B4" s="124" t="s">
        <v>33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5" ht="33.75" customHeight="1" x14ac:dyDescent="0.25">
      <c r="B5" s="51" t="s">
        <v>2</v>
      </c>
      <c r="C5" s="125" t="s">
        <v>46</v>
      </c>
      <c r="D5" s="126"/>
      <c r="E5" s="129" t="s">
        <v>4</v>
      </c>
      <c r="F5" s="129"/>
      <c r="G5" s="129"/>
      <c r="H5" s="129"/>
      <c r="I5" s="129"/>
      <c r="J5" s="129"/>
      <c r="K5" s="130" t="s">
        <v>5</v>
      </c>
      <c r="L5" s="132" t="s">
        <v>6</v>
      </c>
    </row>
    <row r="6" spans="2:15" ht="19.5" customHeight="1" thickBot="1" x14ac:dyDescent="0.3">
      <c r="B6" s="85" t="s">
        <v>3</v>
      </c>
      <c r="C6" s="127"/>
      <c r="D6" s="128"/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131"/>
      <c r="L6" s="133"/>
    </row>
    <row r="7" spans="2:15" ht="19.5" customHeight="1" thickBot="1" x14ac:dyDescent="0.3">
      <c r="B7" s="98">
        <v>32</v>
      </c>
      <c r="C7" s="101">
        <v>1.3</v>
      </c>
      <c r="D7" s="102"/>
      <c r="E7" s="21">
        <v>32.25</v>
      </c>
      <c r="F7" s="21">
        <v>32.26</v>
      </c>
      <c r="G7" s="22">
        <v>32</v>
      </c>
      <c r="H7" s="22">
        <v>31.9</v>
      </c>
      <c r="I7" s="22">
        <v>32</v>
      </c>
      <c r="J7" s="22">
        <v>32</v>
      </c>
      <c r="K7" s="58">
        <f>AVERAGE(E7:J7)</f>
        <v>32.068333333333335</v>
      </c>
      <c r="L7" s="107" t="s">
        <v>61</v>
      </c>
    </row>
    <row r="8" spans="2:15" ht="19.5" customHeight="1" thickBot="1" x14ac:dyDescent="0.3">
      <c r="B8" s="99"/>
      <c r="C8" s="103"/>
      <c r="D8" s="104"/>
      <c r="E8" s="88">
        <v>32.14</v>
      </c>
      <c r="F8" s="88">
        <v>32.14</v>
      </c>
      <c r="G8" s="57">
        <v>32.1</v>
      </c>
      <c r="H8" s="57">
        <v>32.299999999999997</v>
      </c>
      <c r="I8" s="88">
        <v>32.159999999999997</v>
      </c>
      <c r="J8" s="88">
        <v>32.119999999999997</v>
      </c>
      <c r="K8" s="58">
        <f t="shared" ref="K8:K9" si="0">AVERAGE(E8:J8)</f>
        <v>32.160000000000004</v>
      </c>
      <c r="L8" s="108"/>
    </row>
    <row r="9" spans="2:15" ht="19.5" customHeight="1" thickBot="1" x14ac:dyDescent="0.3">
      <c r="B9" s="100"/>
      <c r="C9" s="105"/>
      <c r="D9" s="106"/>
      <c r="E9" s="89">
        <v>32.159999999999997</v>
      </c>
      <c r="F9" s="89">
        <v>32.26</v>
      </c>
      <c r="G9" s="89">
        <v>32.1</v>
      </c>
      <c r="H9" s="89">
        <v>32.119999999999997</v>
      </c>
      <c r="I9" s="89">
        <v>32.26</v>
      </c>
      <c r="J9" s="89">
        <v>32.22</v>
      </c>
      <c r="K9" s="58">
        <f t="shared" si="0"/>
        <v>32.18666666666666</v>
      </c>
      <c r="L9" s="109"/>
    </row>
    <row r="10" spans="2:15" ht="18.75" customHeight="1" x14ac:dyDescent="0.25">
      <c r="B10" s="98">
        <v>50</v>
      </c>
      <c r="C10" s="110">
        <v>1.4</v>
      </c>
      <c r="D10" s="111"/>
      <c r="E10" s="32">
        <v>50.3</v>
      </c>
      <c r="F10" s="32">
        <v>50.3</v>
      </c>
      <c r="G10" s="32">
        <v>50</v>
      </c>
      <c r="H10" s="32">
        <v>50.4</v>
      </c>
      <c r="I10" s="32">
        <v>50.2</v>
      </c>
      <c r="J10" s="32">
        <v>50</v>
      </c>
      <c r="K10" s="78">
        <f>(J10+I10+H10+G10+F10+E10)/6</f>
        <v>50.199999999999996</v>
      </c>
      <c r="L10" s="118" t="s">
        <v>47</v>
      </c>
      <c r="O10" s="3"/>
    </row>
    <row r="11" spans="2:15" ht="18.75" customHeight="1" x14ac:dyDescent="0.25">
      <c r="B11" s="99"/>
      <c r="C11" s="112"/>
      <c r="D11" s="113"/>
      <c r="E11" s="34">
        <v>50.4</v>
      </c>
      <c r="F11" s="34">
        <v>50.1</v>
      </c>
      <c r="G11" s="34">
        <v>50</v>
      </c>
      <c r="H11" s="33">
        <v>50.25</v>
      </c>
      <c r="I11" s="34">
        <v>50.2</v>
      </c>
      <c r="J11" s="34">
        <v>50.2</v>
      </c>
      <c r="K11" s="79">
        <f t="shared" ref="K11:K41" si="1">(J11+I11+H11+G11+F11+E11)/6</f>
        <v>50.191666666666663</v>
      </c>
      <c r="L11" s="116"/>
      <c r="O11" s="3"/>
    </row>
    <row r="12" spans="2:15" ht="18.75" customHeight="1" thickBot="1" x14ac:dyDescent="0.3">
      <c r="B12" s="100"/>
      <c r="C12" s="114"/>
      <c r="D12" s="115"/>
      <c r="E12" s="35">
        <v>50.3</v>
      </c>
      <c r="F12" s="35">
        <v>50.3</v>
      </c>
      <c r="G12" s="35">
        <v>50.4</v>
      </c>
      <c r="H12" s="35">
        <v>50.3</v>
      </c>
      <c r="I12" s="35">
        <v>50.4</v>
      </c>
      <c r="J12" s="35">
        <v>50.3</v>
      </c>
      <c r="K12" s="80">
        <f t="shared" si="1"/>
        <v>50.333333333333336</v>
      </c>
      <c r="L12" s="116"/>
      <c r="O12" s="3"/>
    </row>
    <row r="13" spans="2:15" ht="18.75" customHeight="1" x14ac:dyDescent="0.25">
      <c r="B13" s="98">
        <v>63</v>
      </c>
      <c r="C13" s="110">
        <v>1.5</v>
      </c>
      <c r="D13" s="111"/>
      <c r="E13" s="32">
        <v>63.7</v>
      </c>
      <c r="F13" s="36">
        <v>63.85</v>
      </c>
      <c r="G13" s="32">
        <v>63.9</v>
      </c>
      <c r="H13" s="32">
        <v>63.6</v>
      </c>
      <c r="I13" s="32">
        <v>63.5</v>
      </c>
      <c r="J13" s="32">
        <v>63.7</v>
      </c>
      <c r="K13" s="78">
        <f t="shared" si="1"/>
        <v>63.708333333333336</v>
      </c>
      <c r="L13" s="116"/>
    </row>
    <row r="14" spans="2:15" ht="18.75" customHeight="1" x14ac:dyDescent="0.25">
      <c r="B14" s="99"/>
      <c r="C14" s="112"/>
      <c r="D14" s="113"/>
      <c r="E14" s="34">
        <v>63.5</v>
      </c>
      <c r="F14" s="33">
        <v>63.45</v>
      </c>
      <c r="G14" s="34">
        <v>63.5</v>
      </c>
      <c r="H14" s="34">
        <v>63.5</v>
      </c>
      <c r="I14" s="34">
        <v>63.4</v>
      </c>
      <c r="J14" s="34">
        <v>63.5</v>
      </c>
      <c r="K14" s="79">
        <f t="shared" si="1"/>
        <v>63.475000000000001</v>
      </c>
      <c r="L14" s="116"/>
    </row>
    <row r="15" spans="2:15" ht="18.75" customHeight="1" thickBot="1" x14ac:dyDescent="0.3">
      <c r="B15" s="100"/>
      <c r="C15" s="114"/>
      <c r="D15" s="115"/>
      <c r="E15" s="37">
        <v>63.55</v>
      </c>
      <c r="F15" s="37">
        <v>63.55</v>
      </c>
      <c r="G15" s="38">
        <v>63.4</v>
      </c>
      <c r="H15" s="38">
        <v>63.7</v>
      </c>
      <c r="I15" s="38">
        <v>63.4</v>
      </c>
      <c r="J15" s="38">
        <v>63.5</v>
      </c>
      <c r="K15" s="80">
        <f t="shared" si="1"/>
        <v>63.516666666666673</v>
      </c>
      <c r="L15" s="116"/>
    </row>
    <row r="16" spans="2:15" ht="18.75" customHeight="1" x14ac:dyDescent="0.25">
      <c r="B16" s="98">
        <v>90</v>
      </c>
      <c r="C16" s="110">
        <v>1.8</v>
      </c>
      <c r="D16" s="111"/>
      <c r="E16" s="32">
        <v>90.4</v>
      </c>
      <c r="F16" s="36">
        <v>90.55</v>
      </c>
      <c r="G16" s="36">
        <v>90.65</v>
      </c>
      <c r="H16" s="36">
        <v>90.35</v>
      </c>
      <c r="I16" s="32">
        <v>90.8</v>
      </c>
      <c r="J16" s="36">
        <v>91.05</v>
      </c>
      <c r="K16" s="78">
        <f t="shared" si="1"/>
        <v>90.63333333333334</v>
      </c>
      <c r="L16" s="116"/>
    </row>
    <row r="17" spans="2:13" ht="18.75" customHeight="1" x14ac:dyDescent="0.25">
      <c r="B17" s="99"/>
      <c r="C17" s="112"/>
      <c r="D17" s="113"/>
      <c r="E17" s="34">
        <v>90.7</v>
      </c>
      <c r="F17" s="34">
        <v>90</v>
      </c>
      <c r="G17" s="33">
        <v>90.95</v>
      </c>
      <c r="H17" s="34">
        <v>90.8</v>
      </c>
      <c r="I17" s="34">
        <v>90.5</v>
      </c>
      <c r="J17" s="34">
        <v>90.5</v>
      </c>
      <c r="K17" s="79">
        <f t="shared" si="1"/>
        <v>90.575000000000003</v>
      </c>
      <c r="L17" s="116"/>
    </row>
    <row r="18" spans="2:13" ht="18.75" customHeight="1" thickBot="1" x14ac:dyDescent="0.3">
      <c r="B18" s="100"/>
      <c r="C18" s="114"/>
      <c r="D18" s="115"/>
      <c r="E18" s="38">
        <v>90.1</v>
      </c>
      <c r="F18" s="37">
        <v>90.75</v>
      </c>
      <c r="G18" s="37">
        <v>90.55</v>
      </c>
      <c r="H18" s="38">
        <v>90.7</v>
      </c>
      <c r="I18" s="38">
        <v>90.7</v>
      </c>
      <c r="J18" s="38">
        <v>90.7</v>
      </c>
      <c r="K18" s="80">
        <f t="shared" si="1"/>
        <v>90.583333333333329</v>
      </c>
      <c r="L18" s="116"/>
    </row>
    <row r="19" spans="2:13" ht="18.75" customHeight="1" x14ac:dyDescent="0.25">
      <c r="B19" s="98">
        <v>125</v>
      </c>
      <c r="C19" s="110">
        <v>2.5</v>
      </c>
      <c r="D19" s="111"/>
      <c r="E19" s="32">
        <v>125</v>
      </c>
      <c r="F19" s="32">
        <v>125</v>
      </c>
      <c r="G19" s="32">
        <v>124.8</v>
      </c>
      <c r="H19" s="32">
        <v>125</v>
      </c>
      <c r="I19" s="32">
        <v>125.4</v>
      </c>
      <c r="J19" s="32">
        <v>125.1</v>
      </c>
      <c r="K19" s="78">
        <f t="shared" si="1"/>
        <v>125.05</v>
      </c>
      <c r="L19" s="116"/>
    </row>
    <row r="20" spans="2:13" ht="18.75" customHeight="1" x14ac:dyDescent="0.25">
      <c r="B20" s="99"/>
      <c r="C20" s="112"/>
      <c r="D20" s="113"/>
      <c r="E20" s="34">
        <v>125</v>
      </c>
      <c r="F20" s="34">
        <v>125.1</v>
      </c>
      <c r="G20" s="34">
        <v>124.9</v>
      </c>
      <c r="H20" s="34">
        <v>124.9</v>
      </c>
      <c r="I20" s="34">
        <v>125.1</v>
      </c>
      <c r="J20" s="34">
        <v>125</v>
      </c>
      <c r="K20" s="79">
        <f t="shared" si="1"/>
        <v>125</v>
      </c>
      <c r="L20" s="116"/>
    </row>
    <row r="21" spans="2:13" ht="18.75" customHeight="1" thickBot="1" x14ac:dyDescent="0.3">
      <c r="B21" s="100"/>
      <c r="C21" s="114"/>
      <c r="D21" s="115"/>
      <c r="E21" s="35">
        <v>125.4</v>
      </c>
      <c r="F21" s="35">
        <v>125</v>
      </c>
      <c r="G21" s="35">
        <v>125.4</v>
      </c>
      <c r="H21" s="35">
        <v>125.6</v>
      </c>
      <c r="I21" s="35">
        <v>124.8</v>
      </c>
      <c r="J21" s="35">
        <v>125.1</v>
      </c>
      <c r="K21" s="80">
        <f t="shared" si="1"/>
        <v>125.21666666666665</v>
      </c>
      <c r="L21" s="116"/>
    </row>
    <row r="22" spans="2:13" ht="18.75" customHeight="1" x14ac:dyDescent="0.25">
      <c r="B22" s="98">
        <v>160</v>
      </c>
      <c r="C22" s="110">
        <v>3.2</v>
      </c>
      <c r="D22" s="111"/>
      <c r="E22" s="32">
        <v>161.1</v>
      </c>
      <c r="F22" s="32">
        <v>160.5</v>
      </c>
      <c r="G22" s="32">
        <v>160.4</v>
      </c>
      <c r="H22" s="32">
        <v>160.9</v>
      </c>
      <c r="I22" s="32">
        <v>160.5</v>
      </c>
      <c r="J22" s="36">
        <v>160.44999999999999</v>
      </c>
      <c r="K22" s="78">
        <f t="shared" si="1"/>
        <v>160.64166666666668</v>
      </c>
      <c r="L22" s="116"/>
    </row>
    <row r="23" spans="2:13" ht="18.75" customHeight="1" x14ac:dyDescent="0.25">
      <c r="B23" s="99"/>
      <c r="C23" s="112"/>
      <c r="D23" s="113"/>
      <c r="E23" s="34">
        <v>160.30000000000001</v>
      </c>
      <c r="F23" s="34">
        <v>160.9</v>
      </c>
      <c r="G23" s="34">
        <v>161.4</v>
      </c>
      <c r="H23" s="34">
        <v>161.9</v>
      </c>
      <c r="I23" s="34">
        <v>160.9</v>
      </c>
      <c r="J23" s="34">
        <v>161.30000000000001</v>
      </c>
      <c r="K23" s="79">
        <f t="shared" si="1"/>
        <v>161.11666666666667</v>
      </c>
      <c r="L23" s="116"/>
    </row>
    <row r="24" spans="2:13" ht="18.75" customHeight="1" thickBot="1" x14ac:dyDescent="0.3">
      <c r="B24" s="100"/>
      <c r="C24" s="114"/>
      <c r="D24" s="115"/>
      <c r="E24" s="38">
        <v>160.30000000000001</v>
      </c>
      <c r="F24" s="38">
        <v>161.4</v>
      </c>
      <c r="G24" s="38">
        <v>161.5</v>
      </c>
      <c r="H24" s="38">
        <v>161.6</v>
      </c>
      <c r="I24" s="38">
        <v>160.69999999999999</v>
      </c>
      <c r="J24" s="38">
        <v>160.6</v>
      </c>
      <c r="K24" s="80">
        <f t="shared" si="1"/>
        <v>161.01666666666665</v>
      </c>
      <c r="L24" s="116"/>
    </row>
    <row r="25" spans="2:13" ht="18.75" customHeight="1" x14ac:dyDescent="0.25">
      <c r="B25" s="98">
        <v>180</v>
      </c>
      <c r="C25" s="110">
        <v>3.6</v>
      </c>
      <c r="D25" s="111"/>
      <c r="E25" s="32">
        <v>180.5</v>
      </c>
      <c r="F25" s="32">
        <v>180.3</v>
      </c>
      <c r="G25" s="32">
        <v>180.6</v>
      </c>
      <c r="H25" s="32">
        <v>180.5</v>
      </c>
      <c r="I25" s="36">
        <v>180.75</v>
      </c>
      <c r="J25" s="32">
        <v>180.4</v>
      </c>
      <c r="K25" s="78">
        <f t="shared" si="1"/>
        <v>180.50833333333333</v>
      </c>
      <c r="L25" s="116"/>
    </row>
    <row r="26" spans="2:13" ht="18.75" customHeight="1" x14ac:dyDescent="0.25">
      <c r="B26" s="99"/>
      <c r="C26" s="112"/>
      <c r="D26" s="113"/>
      <c r="E26" s="34">
        <v>180</v>
      </c>
      <c r="F26" s="34">
        <v>180.2</v>
      </c>
      <c r="G26" s="34">
        <v>180.6</v>
      </c>
      <c r="H26" s="34">
        <v>181.3</v>
      </c>
      <c r="I26" s="34">
        <v>180.5</v>
      </c>
      <c r="J26" s="34">
        <v>180</v>
      </c>
      <c r="K26" s="79">
        <f t="shared" si="1"/>
        <v>180.43333333333331</v>
      </c>
      <c r="L26" s="116"/>
    </row>
    <row r="27" spans="2:13" ht="18.75" customHeight="1" thickBot="1" x14ac:dyDescent="0.3">
      <c r="B27" s="100"/>
      <c r="C27" s="114"/>
      <c r="D27" s="115"/>
      <c r="E27" s="38">
        <v>179.4</v>
      </c>
      <c r="F27" s="38">
        <v>180.8</v>
      </c>
      <c r="G27" s="38">
        <v>180.1</v>
      </c>
      <c r="H27" s="38">
        <v>181.5</v>
      </c>
      <c r="I27" s="38">
        <v>179.9</v>
      </c>
      <c r="J27" s="38">
        <v>180.5</v>
      </c>
      <c r="K27" s="81">
        <f t="shared" si="1"/>
        <v>180.36666666666667</v>
      </c>
      <c r="L27" s="116"/>
    </row>
    <row r="28" spans="2:13" ht="18.75" customHeight="1" x14ac:dyDescent="0.25">
      <c r="B28" s="99">
        <v>225</v>
      </c>
      <c r="C28" s="112">
        <v>4.5</v>
      </c>
      <c r="D28" s="113"/>
      <c r="E28" s="52">
        <v>226.2</v>
      </c>
      <c r="F28" s="52">
        <v>228</v>
      </c>
      <c r="G28" s="52">
        <v>227.3</v>
      </c>
      <c r="H28" s="52">
        <v>227.5</v>
      </c>
      <c r="I28" s="52">
        <v>226.8</v>
      </c>
      <c r="J28" s="52">
        <v>226.7</v>
      </c>
      <c r="K28" s="78">
        <f t="shared" si="1"/>
        <v>227.08333333333334</v>
      </c>
      <c r="L28" s="116"/>
      <c r="M28" s="14"/>
    </row>
    <row r="29" spans="2:13" ht="18.75" customHeight="1" x14ac:dyDescent="0.25">
      <c r="B29" s="99"/>
      <c r="C29" s="112"/>
      <c r="D29" s="113"/>
      <c r="E29" s="33">
        <v>225.5</v>
      </c>
      <c r="F29" s="33">
        <v>225.9</v>
      </c>
      <c r="G29" s="33">
        <v>225.9</v>
      </c>
      <c r="H29" s="33">
        <v>225.9</v>
      </c>
      <c r="I29" s="33">
        <v>225.6</v>
      </c>
      <c r="J29" s="33">
        <v>226.35</v>
      </c>
      <c r="K29" s="79">
        <f t="shared" si="1"/>
        <v>225.85833333333335</v>
      </c>
      <c r="L29" s="116"/>
    </row>
    <row r="30" spans="2:13" ht="18.75" customHeight="1" thickBot="1" x14ac:dyDescent="0.3">
      <c r="B30" s="100"/>
      <c r="C30" s="114"/>
      <c r="D30" s="115"/>
      <c r="E30" s="37">
        <v>226.1</v>
      </c>
      <c r="F30" s="37">
        <v>226.9</v>
      </c>
      <c r="G30" s="37">
        <v>226.45</v>
      </c>
      <c r="H30" s="37">
        <v>226.1</v>
      </c>
      <c r="I30" s="37">
        <v>226.9</v>
      </c>
      <c r="J30" s="37">
        <v>226.7</v>
      </c>
      <c r="K30" s="80">
        <f t="shared" si="1"/>
        <v>226.52500000000001</v>
      </c>
      <c r="L30" s="116"/>
    </row>
    <row r="31" spans="2:13" ht="18.75" customHeight="1" x14ac:dyDescent="0.25">
      <c r="B31" s="98">
        <v>250</v>
      </c>
      <c r="C31" s="136">
        <v>5</v>
      </c>
      <c r="D31" s="137"/>
      <c r="E31" s="36">
        <v>250.8</v>
      </c>
      <c r="F31" s="36">
        <v>250.5</v>
      </c>
      <c r="G31" s="36">
        <v>249.6</v>
      </c>
      <c r="H31" s="36">
        <v>249.7</v>
      </c>
      <c r="I31" s="36">
        <v>250.2</v>
      </c>
      <c r="J31" s="36">
        <v>250.6</v>
      </c>
      <c r="K31" s="78">
        <f t="shared" si="1"/>
        <v>250.23333333333332</v>
      </c>
      <c r="L31" s="116"/>
    </row>
    <row r="32" spans="2:13" ht="18.75" customHeight="1" x14ac:dyDescent="0.25">
      <c r="B32" s="99"/>
      <c r="C32" s="138"/>
      <c r="D32" s="139"/>
      <c r="E32" s="39">
        <v>251</v>
      </c>
      <c r="F32" s="39">
        <v>250</v>
      </c>
      <c r="G32" s="33">
        <v>250.3</v>
      </c>
      <c r="H32" s="39">
        <v>251</v>
      </c>
      <c r="I32" s="33">
        <v>250.5</v>
      </c>
      <c r="J32" s="33">
        <v>250.8</v>
      </c>
      <c r="K32" s="79">
        <f t="shared" si="1"/>
        <v>250.6</v>
      </c>
      <c r="L32" s="116"/>
    </row>
    <row r="33" spans="1:15" ht="18.75" customHeight="1" thickBot="1" x14ac:dyDescent="0.3">
      <c r="B33" s="100"/>
      <c r="C33" s="140"/>
      <c r="D33" s="141"/>
      <c r="E33" s="37">
        <v>249.8</v>
      </c>
      <c r="F33" s="37">
        <v>250.2</v>
      </c>
      <c r="G33" s="40">
        <v>252</v>
      </c>
      <c r="H33" s="40">
        <v>251</v>
      </c>
      <c r="I33" s="37">
        <v>251.3</v>
      </c>
      <c r="J33" s="37">
        <v>251.6</v>
      </c>
      <c r="K33" s="81">
        <f t="shared" si="1"/>
        <v>250.98333333333332</v>
      </c>
      <c r="L33" s="117"/>
      <c r="M33" s="1" t="s">
        <v>49</v>
      </c>
    </row>
    <row r="34" spans="1:15" ht="18.75" customHeight="1" x14ac:dyDescent="0.25">
      <c r="B34" s="142">
        <v>315</v>
      </c>
      <c r="C34" s="145">
        <v>11.1</v>
      </c>
      <c r="D34" s="146"/>
      <c r="E34" s="192">
        <v>312.39999999999998</v>
      </c>
      <c r="F34" s="192">
        <v>313.60000000000002</v>
      </c>
      <c r="G34" s="192">
        <v>315.39999999999998</v>
      </c>
      <c r="H34" s="192">
        <v>316.5</v>
      </c>
      <c r="I34" s="192">
        <v>316.2</v>
      </c>
      <c r="J34" s="192">
        <v>316.8</v>
      </c>
      <c r="K34" s="78">
        <f t="shared" si="1"/>
        <v>315.15000000000003</v>
      </c>
      <c r="L34" s="94"/>
    </row>
    <row r="35" spans="1:15" ht="18.75" customHeight="1" x14ac:dyDescent="0.25">
      <c r="B35" s="143"/>
      <c r="C35" s="147"/>
      <c r="D35" s="148"/>
      <c r="E35" s="193">
        <v>312.39999999999998</v>
      </c>
      <c r="F35" s="193">
        <v>314</v>
      </c>
      <c r="G35" s="193">
        <v>316.8</v>
      </c>
      <c r="H35" s="193">
        <v>316.5</v>
      </c>
      <c r="I35" s="193">
        <v>316.7</v>
      </c>
      <c r="J35" s="193">
        <v>317.39999999999998</v>
      </c>
      <c r="K35" s="79">
        <f t="shared" si="1"/>
        <v>315.63333333333327</v>
      </c>
      <c r="L35" s="94"/>
    </row>
    <row r="36" spans="1:15" ht="18.75" customHeight="1" thickBot="1" x14ac:dyDescent="0.3">
      <c r="B36" s="144"/>
      <c r="C36" s="149"/>
      <c r="D36" s="150"/>
      <c r="E36" s="194">
        <v>313.3</v>
      </c>
      <c r="F36" s="194">
        <v>313.5</v>
      </c>
      <c r="G36" s="194">
        <v>314.39999999999998</v>
      </c>
      <c r="H36" s="194">
        <v>316</v>
      </c>
      <c r="I36" s="194">
        <v>315</v>
      </c>
      <c r="J36" s="194">
        <v>315.7</v>
      </c>
      <c r="K36" s="80">
        <f t="shared" si="1"/>
        <v>314.64999999999998</v>
      </c>
      <c r="L36" s="94"/>
    </row>
    <row r="37" spans="1:15" ht="18.75" customHeight="1" x14ac:dyDescent="0.25">
      <c r="B37" s="99">
        <v>355</v>
      </c>
      <c r="C37" s="112">
        <v>12.5</v>
      </c>
      <c r="D37" s="113"/>
      <c r="E37" s="53">
        <v>356.1</v>
      </c>
      <c r="F37" s="53">
        <v>355.25</v>
      </c>
      <c r="G37" s="53">
        <v>356.65</v>
      </c>
      <c r="H37" s="53">
        <v>357.1</v>
      </c>
      <c r="I37" s="53">
        <v>355.45</v>
      </c>
      <c r="J37" s="53">
        <v>356.45</v>
      </c>
      <c r="K37" s="78">
        <f t="shared" si="1"/>
        <v>356.16666666666669</v>
      </c>
      <c r="L37" s="116" t="s">
        <v>47</v>
      </c>
      <c r="O37" s="3"/>
    </row>
    <row r="38" spans="1:15" ht="18.75" customHeight="1" x14ac:dyDescent="0.25">
      <c r="B38" s="99"/>
      <c r="C38" s="112"/>
      <c r="D38" s="113"/>
      <c r="E38" s="33">
        <v>354.95</v>
      </c>
      <c r="F38" s="33">
        <v>355.95</v>
      </c>
      <c r="G38" s="33">
        <v>357.1</v>
      </c>
      <c r="H38" s="33">
        <v>358.6</v>
      </c>
      <c r="I38" s="33">
        <v>352.1</v>
      </c>
      <c r="J38" s="33">
        <v>357.7</v>
      </c>
      <c r="K38" s="79">
        <f t="shared" si="1"/>
        <v>356.06666666666666</v>
      </c>
      <c r="L38" s="116"/>
      <c r="O38" s="3"/>
    </row>
    <row r="39" spans="1:15" ht="18.75" customHeight="1" thickBot="1" x14ac:dyDescent="0.3">
      <c r="B39" s="100"/>
      <c r="C39" s="114"/>
      <c r="D39" s="115"/>
      <c r="E39" s="38">
        <v>357.8</v>
      </c>
      <c r="F39" s="38">
        <v>354</v>
      </c>
      <c r="G39" s="37">
        <v>357.45</v>
      </c>
      <c r="H39" s="37">
        <v>357.55</v>
      </c>
      <c r="I39" s="37">
        <v>357.7</v>
      </c>
      <c r="J39" s="37">
        <v>357.7</v>
      </c>
      <c r="K39" s="80">
        <f t="shared" si="1"/>
        <v>357.03333333333336</v>
      </c>
      <c r="L39" s="116"/>
      <c r="O39" s="3"/>
    </row>
    <row r="40" spans="1:15" ht="18.75" customHeight="1" x14ac:dyDescent="0.25">
      <c r="B40" s="98">
        <v>450</v>
      </c>
      <c r="C40" s="119">
        <v>15.6</v>
      </c>
      <c r="D40" s="111"/>
      <c r="E40" s="36">
        <v>450.8</v>
      </c>
      <c r="F40" s="41">
        <v>450</v>
      </c>
      <c r="G40" s="36">
        <v>450.5</v>
      </c>
      <c r="H40" s="41">
        <v>450</v>
      </c>
      <c r="I40" s="36">
        <v>451.2</v>
      </c>
      <c r="J40" s="36">
        <v>450.75</v>
      </c>
      <c r="K40" s="78">
        <f t="shared" si="1"/>
        <v>450.54166666666669</v>
      </c>
      <c r="L40" s="116"/>
    </row>
    <row r="41" spans="1:15" ht="18.75" customHeight="1" x14ac:dyDescent="0.25">
      <c r="B41" s="99"/>
      <c r="C41" s="120"/>
      <c r="D41" s="113"/>
      <c r="E41" s="39">
        <v>451</v>
      </c>
      <c r="F41" s="33">
        <v>450.2</v>
      </c>
      <c r="G41" s="39">
        <v>449</v>
      </c>
      <c r="H41" s="33">
        <v>451.6</v>
      </c>
      <c r="I41" s="33">
        <v>451.1</v>
      </c>
      <c r="J41" s="33">
        <v>450.2</v>
      </c>
      <c r="K41" s="80">
        <f t="shared" si="1"/>
        <v>450.51666666666665</v>
      </c>
      <c r="L41" s="116"/>
    </row>
    <row r="42" spans="1:15" ht="18.75" customHeight="1" thickBot="1" x14ac:dyDescent="0.3">
      <c r="B42" s="100"/>
      <c r="C42" s="121"/>
      <c r="D42" s="115"/>
      <c r="E42" s="10" t="s">
        <v>48</v>
      </c>
      <c r="F42" s="10" t="s">
        <v>48</v>
      </c>
      <c r="G42" s="10" t="s">
        <v>48</v>
      </c>
      <c r="H42" s="10" t="s">
        <v>48</v>
      </c>
      <c r="I42" s="10" t="s">
        <v>48</v>
      </c>
      <c r="J42" s="10" t="s">
        <v>48</v>
      </c>
      <c r="K42" s="82" t="s">
        <v>48</v>
      </c>
      <c r="L42" s="117"/>
    </row>
    <row r="43" spans="1:15" ht="15.75" x14ac:dyDescent="0.25">
      <c r="B43" s="6"/>
      <c r="C43" s="6"/>
      <c r="D43" s="6"/>
      <c r="E43" s="6"/>
      <c r="F43" s="6"/>
      <c r="G43" s="6"/>
      <c r="H43" s="6"/>
      <c r="I43" s="6"/>
      <c r="J43" s="6"/>
      <c r="K43" s="77"/>
      <c r="L43" s="6"/>
    </row>
    <row r="44" spans="1:15" ht="15.75" x14ac:dyDescent="0.25">
      <c r="B44" s="6" t="s">
        <v>7</v>
      </c>
      <c r="C44" s="6"/>
      <c r="D44" s="6"/>
      <c r="E44" s="6"/>
      <c r="F44" s="6"/>
      <c r="G44" s="6"/>
      <c r="H44" s="6"/>
      <c r="I44" s="6"/>
      <c r="J44" s="6"/>
      <c r="K44" s="77"/>
      <c r="L44" s="6"/>
    </row>
    <row r="45" spans="1:15" ht="15.75" x14ac:dyDescent="0.25">
      <c r="A45" s="2" t="s">
        <v>11</v>
      </c>
      <c r="B45" s="6" t="s">
        <v>8</v>
      </c>
      <c r="C45" s="6"/>
      <c r="D45" s="6" t="s">
        <v>60</v>
      </c>
      <c r="E45" s="11"/>
      <c r="F45" s="6"/>
      <c r="G45" s="6"/>
      <c r="H45" s="6"/>
      <c r="I45" s="6"/>
      <c r="J45" s="6"/>
      <c r="K45" s="77"/>
      <c r="L45" s="6"/>
    </row>
    <row r="46" spans="1:15" ht="18.75" x14ac:dyDescent="0.25">
      <c r="A46" s="2" t="s">
        <v>11</v>
      </c>
      <c r="B46" s="6" t="s">
        <v>9</v>
      </c>
      <c r="C46" s="6"/>
      <c r="D46" s="12" t="s">
        <v>54</v>
      </c>
      <c r="E46" s="12"/>
      <c r="F46" s="6"/>
      <c r="G46" s="6"/>
      <c r="H46" s="6"/>
      <c r="I46" s="6"/>
      <c r="J46" s="6"/>
      <c r="K46" s="77"/>
      <c r="L46" s="6"/>
    </row>
    <row r="47" spans="1:15" ht="15.75" x14ac:dyDescent="0.25">
      <c r="A47" s="2" t="s">
        <v>11</v>
      </c>
      <c r="B47" s="6" t="s">
        <v>10</v>
      </c>
      <c r="C47" s="13"/>
      <c r="D47" s="13" t="s">
        <v>59</v>
      </c>
      <c r="E47" s="13"/>
      <c r="F47" s="13"/>
      <c r="G47" s="6"/>
      <c r="H47" s="6"/>
      <c r="I47" s="6"/>
      <c r="J47" s="6"/>
      <c r="K47" s="77"/>
      <c r="L47" s="6"/>
    </row>
    <row r="48" spans="1:15" ht="15.75" x14ac:dyDescent="0.25">
      <c r="B48" s="6"/>
      <c r="C48" s="6"/>
      <c r="D48" s="6"/>
      <c r="E48" s="6"/>
      <c r="F48" s="6"/>
      <c r="G48" s="6"/>
      <c r="H48" s="6"/>
      <c r="I48" s="6"/>
      <c r="J48" s="6"/>
      <c r="K48" s="77"/>
      <c r="L48" s="6"/>
    </row>
    <row r="49" spans="2:18" ht="15.75" x14ac:dyDescent="0.25">
      <c r="B49" s="6" t="s">
        <v>12</v>
      </c>
      <c r="C49" s="6"/>
      <c r="D49" s="6" t="s">
        <v>56</v>
      </c>
      <c r="E49" s="6"/>
      <c r="F49" s="6"/>
      <c r="G49" s="6"/>
      <c r="H49" s="6"/>
      <c r="I49" s="6"/>
      <c r="J49" s="6"/>
      <c r="K49" s="77"/>
      <c r="L49" s="6"/>
    </row>
    <row r="50" spans="2:18" ht="15.75" x14ac:dyDescent="0.25">
      <c r="B50" s="6" t="s">
        <v>13</v>
      </c>
      <c r="C50" s="6"/>
      <c r="D50" s="76">
        <v>43251</v>
      </c>
      <c r="E50" s="6"/>
      <c r="F50" s="6"/>
      <c r="G50" s="6"/>
      <c r="H50" s="6"/>
      <c r="I50" s="6"/>
      <c r="J50" s="6"/>
      <c r="K50" s="77"/>
      <c r="L50" s="6"/>
      <c r="Q50" s="3"/>
    </row>
    <row r="51" spans="2:18" ht="28.5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77"/>
      <c r="L51" s="6"/>
    </row>
    <row r="52" spans="2:18" ht="15.75" x14ac:dyDescent="0.25">
      <c r="B52" s="135" t="s">
        <v>0</v>
      </c>
      <c r="C52" s="135"/>
      <c r="D52" s="135"/>
      <c r="E52" s="135" t="s">
        <v>24</v>
      </c>
      <c r="F52" s="135"/>
      <c r="G52" s="135"/>
      <c r="H52" s="135"/>
      <c r="I52" s="135" t="s">
        <v>30</v>
      </c>
      <c r="J52" s="135"/>
      <c r="K52" s="135"/>
      <c r="L52" s="135"/>
      <c r="N52" s="134"/>
      <c r="O52" s="134"/>
      <c r="P52" s="134"/>
    </row>
    <row r="53" spans="2:18" ht="15.75" x14ac:dyDescent="0.25">
      <c r="B53" s="135" t="s">
        <v>23</v>
      </c>
      <c r="C53" s="135"/>
      <c r="D53" s="135"/>
      <c r="E53" s="135" t="s">
        <v>25</v>
      </c>
      <c r="F53" s="135"/>
      <c r="G53" s="135"/>
      <c r="H53" s="135"/>
      <c r="I53" s="135" t="s">
        <v>31</v>
      </c>
      <c r="J53" s="135"/>
      <c r="K53" s="135"/>
      <c r="L53" s="135"/>
      <c r="N53" s="134"/>
      <c r="O53" s="134"/>
      <c r="P53" s="134"/>
      <c r="Q53" s="3"/>
      <c r="R53" s="3"/>
    </row>
    <row r="54" spans="2:18" ht="15.75" x14ac:dyDescent="0.25">
      <c r="B54" s="135" t="s">
        <v>1</v>
      </c>
      <c r="C54" s="135"/>
      <c r="D54" s="135"/>
      <c r="E54" s="135" t="s">
        <v>1</v>
      </c>
      <c r="F54" s="135"/>
      <c r="G54" s="135"/>
      <c r="H54" s="135"/>
      <c r="I54" s="135" t="s">
        <v>1</v>
      </c>
      <c r="J54" s="135"/>
      <c r="K54" s="135"/>
      <c r="L54" s="135"/>
      <c r="N54" s="134"/>
      <c r="O54" s="134"/>
      <c r="P54" s="134"/>
      <c r="Q54" s="3"/>
      <c r="R54" s="3"/>
    </row>
    <row r="55" spans="2:18" ht="24.75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77"/>
      <c r="L55" s="6"/>
      <c r="N55" s="3"/>
      <c r="O55" s="3"/>
      <c r="P55" s="3"/>
      <c r="Q55" s="3"/>
      <c r="R55" s="3"/>
    </row>
    <row r="56" spans="2:18" ht="15.75" x14ac:dyDescent="0.25">
      <c r="B56" s="135" t="s">
        <v>26</v>
      </c>
      <c r="C56" s="135"/>
      <c r="D56" s="135"/>
      <c r="E56" s="135" t="s">
        <v>28</v>
      </c>
      <c r="F56" s="135"/>
      <c r="G56" s="135"/>
      <c r="H56" s="135"/>
      <c r="I56" s="135" t="s">
        <v>32</v>
      </c>
      <c r="J56" s="135"/>
      <c r="K56" s="135"/>
      <c r="L56" s="135"/>
    </row>
    <row r="57" spans="2:18" ht="15.75" x14ac:dyDescent="0.25">
      <c r="B57" s="135" t="s">
        <v>27</v>
      </c>
      <c r="C57" s="135"/>
      <c r="D57" s="135"/>
      <c r="E57" s="135" t="s">
        <v>29</v>
      </c>
      <c r="F57" s="135"/>
      <c r="G57" s="135"/>
      <c r="H57" s="135"/>
      <c r="I57" s="135" t="s">
        <v>29</v>
      </c>
      <c r="J57" s="135"/>
      <c r="K57" s="135"/>
      <c r="L57" s="135"/>
    </row>
    <row r="58" spans="2:18" ht="15.75" x14ac:dyDescent="0.25">
      <c r="B58" s="135" t="s">
        <v>1</v>
      </c>
      <c r="C58" s="135"/>
      <c r="D58" s="135"/>
      <c r="E58" s="6"/>
      <c r="F58" s="135" t="s">
        <v>1</v>
      </c>
      <c r="G58" s="135"/>
      <c r="H58" s="6"/>
      <c r="I58" s="6"/>
      <c r="J58" s="135" t="s">
        <v>1</v>
      </c>
      <c r="K58" s="135"/>
      <c r="L58" s="6"/>
      <c r="M58" s="1" t="s">
        <v>38</v>
      </c>
    </row>
    <row r="59" spans="2:18" x14ac:dyDescent="0.25">
      <c r="B59" s="4"/>
      <c r="C59" s="4"/>
      <c r="D59" s="4"/>
    </row>
  </sheetData>
  <mergeCells count="55">
    <mergeCell ref="C37:D39"/>
    <mergeCell ref="B31:B33"/>
    <mergeCell ref="C31:D33"/>
    <mergeCell ref="B57:D57"/>
    <mergeCell ref="E57:H57"/>
    <mergeCell ref="B34:B36"/>
    <mergeCell ref="C34:D36"/>
    <mergeCell ref="I57:L57"/>
    <mergeCell ref="B58:D58"/>
    <mergeCell ref="F58:G58"/>
    <mergeCell ref="J58:K58"/>
    <mergeCell ref="N54:P54"/>
    <mergeCell ref="B56:D56"/>
    <mergeCell ref="E56:H56"/>
    <mergeCell ref="I56:L56"/>
    <mergeCell ref="B54:D54"/>
    <mergeCell ref="E54:H54"/>
    <mergeCell ref="I54:L54"/>
    <mergeCell ref="N52:P52"/>
    <mergeCell ref="B53:D53"/>
    <mergeCell ref="E53:H53"/>
    <mergeCell ref="I53:L53"/>
    <mergeCell ref="N53:P53"/>
    <mergeCell ref="B52:D52"/>
    <mergeCell ref="E52:H52"/>
    <mergeCell ref="I52:L52"/>
    <mergeCell ref="B1:L1"/>
    <mergeCell ref="B2:L2"/>
    <mergeCell ref="B4:L4"/>
    <mergeCell ref="C5:D6"/>
    <mergeCell ref="E5:J5"/>
    <mergeCell ref="K5:K6"/>
    <mergeCell ref="L5:L6"/>
    <mergeCell ref="L37:L42"/>
    <mergeCell ref="L10:L33"/>
    <mergeCell ref="B16:B18"/>
    <mergeCell ref="C16:D18"/>
    <mergeCell ref="B19:B21"/>
    <mergeCell ref="B13:B15"/>
    <mergeCell ref="C13:D15"/>
    <mergeCell ref="B28:B30"/>
    <mergeCell ref="C28:D30"/>
    <mergeCell ref="B25:B27"/>
    <mergeCell ref="C25:D27"/>
    <mergeCell ref="B22:B24"/>
    <mergeCell ref="C22:D24"/>
    <mergeCell ref="B40:B42"/>
    <mergeCell ref="C40:D42"/>
    <mergeCell ref="B37:B39"/>
    <mergeCell ref="B7:B9"/>
    <mergeCell ref="C7:D9"/>
    <mergeCell ref="L7:L9"/>
    <mergeCell ref="C19:D21"/>
    <mergeCell ref="B10:B12"/>
    <mergeCell ref="C10:D12"/>
  </mergeCells>
  <printOptions horizontalCentered="1"/>
  <pageMargins left="0.2" right="0.2" top="0.5" bottom="0.25" header="0.05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96" zoomScaleNormal="100" zoomScaleSheetLayoutView="96" workbookViewId="0">
      <pane xSplit="1" ySplit="6" topLeftCell="B43" activePane="bottomRight" state="frozen"/>
      <selection pane="topRight" activeCell="B1" sqref="B1"/>
      <selection pane="bottomLeft" activeCell="A7" sqref="A7"/>
      <selection pane="bottomRight" sqref="A1:M52"/>
    </sheetView>
  </sheetViews>
  <sheetFormatPr defaultRowHeight="15" x14ac:dyDescent="0.25"/>
  <cols>
    <col min="1" max="1" width="2" style="1" bestFit="1" customWidth="1"/>
    <col min="2" max="2" width="25.42578125" style="1" customWidth="1"/>
    <col min="3" max="3" width="12.5703125" style="1" customWidth="1"/>
    <col min="4" max="4" width="11" style="1" customWidth="1"/>
    <col min="5" max="5" width="10.42578125" style="1" customWidth="1"/>
    <col min="6" max="6" width="11.42578125" style="1" customWidth="1"/>
    <col min="7" max="9" width="9.140625" style="1"/>
    <col min="10" max="10" width="10.140625" style="1" bestFit="1" customWidth="1"/>
    <col min="11" max="12" width="16" style="75" customWidth="1"/>
    <col min="13" max="13" width="11.5703125" style="1" customWidth="1"/>
    <col min="14" max="16384" width="9.140625" style="1"/>
  </cols>
  <sheetData>
    <row r="1" spans="2:13" ht="33.75" customHeight="1" x14ac:dyDescent="0.25">
      <c r="B1" s="122" t="s">
        <v>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3" ht="17.25" customHeight="1" x14ac:dyDescent="0.25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2:13" ht="15.75" x14ac:dyDescent="0.25">
      <c r="B3" s="6"/>
      <c r="C3" s="6"/>
      <c r="D3" s="6"/>
      <c r="E3" s="6"/>
      <c r="F3" s="6"/>
      <c r="G3" s="6"/>
      <c r="H3" s="6"/>
      <c r="I3" s="6"/>
      <c r="J3" s="6"/>
      <c r="K3" s="66"/>
      <c r="L3" s="66"/>
      <c r="M3" s="6"/>
    </row>
    <row r="4" spans="2:13" ht="16.5" thickBot="1" x14ac:dyDescent="0.3">
      <c r="B4" s="124" t="s">
        <v>35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2:13" ht="33.75" customHeight="1" x14ac:dyDescent="0.25">
      <c r="B5" s="51" t="s">
        <v>2</v>
      </c>
      <c r="C5" s="125" t="s">
        <v>19</v>
      </c>
      <c r="D5" s="126"/>
      <c r="E5" s="129" t="s">
        <v>4</v>
      </c>
      <c r="F5" s="129"/>
      <c r="G5" s="129"/>
      <c r="H5" s="129"/>
      <c r="I5" s="129"/>
      <c r="J5" s="129"/>
      <c r="K5" s="155" t="s">
        <v>5</v>
      </c>
      <c r="L5" s="130" t="s">
        <v>58</v>
      </c>
      <c r="M5" s="132" t="s">
        <v>6</v>
      </c>
    </row>
    <row r="6" spans="2:13" ht="19.5" customHeight="1" thickBot="1" x14ac:dyDescent="0.3">
      <c r="B6" s="85" t="s">
        <v>3</v>
      </c>
      <c r="C6" s="127"/>
      <c r="D6" s="128"/>
      <c r="E6" s="87">
        <v>1</v>
      </c>
      <c r="F6" s="87">
        <v>2</v>
      </c>
      <c r="G6" s="87">
        <v>3</v>
      </c>
      <c r="H6" s="87">
        <v>4</v>
      </c>
      <c r="I6" s="87">
        <v>5</v>
      </c>
      <c r="J6" s="87">
        <v>6</v>
      </c>
      <c r="K6" s="156"/>
      <c r="L6" s="154"/>
      <c r="M6" s="133"/>
    </row>
    <row r="7" spans="2:13" ht="19.5" customHeight="1" x14ac:dyDescent="0.25">
      <c r="B7" s="98">
        <v>63</v>
      </c>
      <c r="C7" s="110">
        <v>6000</v>
      </c>
      <c r="D7" s="111"/>
      <c r="E7" s="54">
        <v>5977</v>
      </c>
      <c r="F7" s="54">
        <v>5977</v>
      </c>
      <c r="G7" s="54">
        <v>5977</v>
      </c>
      <c r="H7" s="54">
        <v>5974</v>
      </c>
      <c r="I7" s="54">
        <v>5974</v>
      </c>
      <c r="J7" s="54">
        <v>5975</v>
      </c>
      <c r="K7" s="67">
        <f>SUM(E7:J7)/6</f>
        <v>5975.666666666667</v>
      </c>
      <c r="L7" s="151">
        <f>(K7+K8+K9)/3</f>
        <v>5976.5555555555557</v>
      </c>
      <c r="M7" s="118" t="s">
        <v>47</v>
      </c>
    </row>
    <row r="8" spans="2:13" ht="19.5" customHeight="1" x14ac:dyDescent="0.25">
      <c r="B8" s="99"/>
      <c r="C8" s="112"/>
      <c r="D8" s="113"/>
      <c r="E8" s="20">
        <v>5976</v>
      </c>
      <c r="F8" s="20">
        <v>5977</v>
      </c>
      <c r="G8" s="20">
        <v>5973</v>
      </c>
      <c r="H8" s="20">
        <v>5976</v>
      </c>
      <c r="I8" s="20">
        <v>5974</v>
      </c>
      <c r="J8" s="20">
        <v>5975</v>
      </c>
      <c r="K8" s="68">
        <f t="shared" ref="K8:K9" si="0">SUM(E8:J8)/6</f>
        <v>5975.166666666667</v>
      </c>
      <c r="L8" s="152"/>
      <c r="M8" s="116"/>
    </row>
    <row r="9" spans="2:13" ht="19.5" customHeight="1" thickBot="1" x14ac:dyDescent="0.3">
      <c r="B9" s="100"/>
      <c r="C9" s="114"/>
      <c r="D9" s="115"/>
      <c r="E9" s="9">
        <v>5980</v>
      </c>
      <c r="F9" s="9">
        <v>5980</v>
      </c>
      <c r="G9" s="9">
        <v>5977</v>
      </c>
      <c r="H9" s="9">
        <v>5978</v>
      </c>
      <c r="I9" s="9">
        <v>5978</v>
      </c>
      <c r="J9" s="9">
        <v>5980</v>
      </c>
      <c r="K9" s="69">
        <f t="shared" si="0"/>
        <v>5978.833333333333</v>
      </c>
      <c r="L9" s="153"/>
      <c r="M9" s="116"/>
    </row>
    <row r="10" spans="2:13" ht="19.5" customHeight="1" x14ac:dyDescent="0.25">
      <c r="B10" s="98">
        <v>90</v>
      </c>
      <c r="C10" s="110">
        <v>11800</v>
      </c>
      <c r="D10" s="111"/>
      <c r="E10" s="8">
        <v>11753</v>
      </c>
      <c r="F10" s="8">
        <v>11752</v>
      </c>
      <c r="G10" s="8">
        <v>11752</v>
      </c>
      <c r="H10" s="8">
        <v>11752</v>
      </c>
      <c r="I10" s="8">
        <v>11751</v>
      </c>
      <c r="J10" s="8">
        <v>11749</v>
      </c>
      <c r="K10" s="67">
        <f t="shared" ref="K10:K12" si="1">SUM(E10:J10)/6</f>
        <v>11751.5</v>
      </c>
      <c r="L10" s="151">
        <f>(K10+K11+K12)/3</f>
        <v>11753.555555555555</v>
      </c>
      <c r="M10" s="116"/>
    </row>
    <row r="11" spans="2:13" ht="19.5" customHeight="1" x14ac:dyDescent="0.25">
      <c r="B11" s="99"/>
      <c r="C11" s="112"/>
      <c r="D11" s="113"/>
      <c r="E11" s="20">
        <v>11751</v>
      </c>
      <c r="F11" s="20">
        <v>11751</v>
      </c>
      <c r="G11" s="20">
        <v>11752</v>
      </c>
      <c r="H11" s="20">
        <v>11752</v>
      </c>
      <c r="I11" s="20">
        <v>11750</v>
      </c>
      <c r="J11" s="20">
        <v>11750</v>
      </c>
      <c r="K11" s="68">
        <f t="shared" si="1"/>
        <v>11751</v>
      </c>
      <c r="L11" s="152"/>
      <c r="M11" s="116"/>
    </row>
    <row r="12" spans="2:13" ht="19.5" customHeight="1" thickBot="1" x14ac:dyDescent="0.3">
      <c r="B12" s="100"/>
      <c r="C12" s="114"/>
      <c r="D12" s="115"/>
      <c r="E12" s="9">
        <v>11758</v>
      </c>
      <c r="F12" s="9">
        <v>11757</v>
      </c>
      <c r="G12" s="9">
        <v>11758</v>
      </c>
      <c r="H12" s="9">
        <v>11759</v>
      </c>
      <c r="I12" s="9">
        <v>11759</v>
      </c>
      <c r="J12" s="9">
        <v>11758</v>
      </c>
      <c r="K12" s="69">
        <f t="shared" si="1"/>
        <v>11758.166666666666</v>
      </c>
      <c r="L12" s="153"/>
      <c r="M12" s="116"/>
    </row>
    <row r="13" spans="2:13" ht="19.5" customHeight="1" x14ac:dyDescent="0.25">
      <c r="B13" s="98">
        <v>125</v>
      </c>
      <c r="C13" s="110"/>
      <c r="D13" s="111"/>
      <c r="E13" s="47">
        <v>11745</v>
      </c>
      <c r="F13" s="47">
        <v>11742</v>
      </c>
      <c r="G13" s="47">
        <v>11745</v>
      </c>
      <c r="H13" s="47">
        <v>11740</v>
      </c>
      <c r="I13" s="47">
        <v>11743</v>
      </c>
      <c r="J13" s="47">
        <v>11740</v>
      </c>
      <c r="K13" s="70">
        <f t="shared" ref="K13" si="2">SUM(E13:J13)/6</f>
        <v>11742.5</v>
      </c>
      <c r="L13" s="151">
        <f>K13</f>
        <v>11742.5</v>
      </c>
      <c r="M13" s="116"/>
    </row>
    <row r="14" spans="2:13" ht="19.5" customHeight="1" x14ac:dyDescent="0.25">
      <c r="B14" s="99"/>
      <c r="C14" s="112"/>
      <c r="D14" s="113"/>
      <c r="E14" s="48" t="s">
        <v>42</v>
      </c>
      <c r="F14" s="48" t="s">
        <v>42</v>
      </c>
      <c r="G14" s="48" t="s">
        <v>42</v>
      </c>
      <c r="H14" s="48" t="s">
        <v>42</v>
      </c>
      <c r="I14" s="48" t="s">
        <v>42</v>
      </c>
      <c r="J14" s="48" t="s">
        <v>42</v>
      </c>
      <c r="K14" s="71" t="s">
        <v>42</v>
      </c>
      <c r="L14" s="152"/>
      <c r="M14" s="116"/>
    </row>
    <row r="15" spans="2:13" ht="19.5" customHeight="1" thickBot="1" x14ac:dyDescent="0.3">
      <c r="B15" s="100"/>
      <c r="C15" s="114"/>
      <c r="D15" s="115"/>
      <c r="E15" s="49" t="s">
        <v>42</v>
      </c>
      <c r="F15" s="49" t="s">
        <v>42</v>
      </c>
      <c r="G15" s="49" t="s">
        <v>42</v>
      </c>
      <c r="H15" s="49" t="s">
        <v>42</v>
      </c>
      <c r="I15" s="49" t="s">
        <v>42</v>
      </c>
      <c r="J15" s="49" t="s">
        <v>42</v>
      </c>
      <c r="K15" s="72" t="s">
        <v>42</v>
      </c>
      <c r="L15" s="153"/>
      <c r="M15" s="116"/>
    </row>
    <row r="16" spans="2:13" ht="19.5" customHeight="1" x14ac:dyDescent="0.25">
      <c r="B16" s="98">
        <v>160</v>
      </c>
      <c r="C16" s="110">
        <v>6000</v>
      </c>
      <c r="D16" s="111"/>
      <c r="E16" s="8">
        <v>5988</v>
      </c>
      <c r="F16" s="8">
        <v>5985</v>
      </c>
      <c r="G16" s="8">
        <v>5985</v>
      </c>
      <c r="H16" s="8">
        <v>5985</v>
      </c>
      <c r="I16" s="8">
        <v>5988</v>
      </c>
      <c r="J16" s="8">
        <v>5988</v>
      </c>
      <c r="K16" s="67">
        <f t="shared" ref="K16:K21" si="3">SUM(E16:J16)/6</f>
        <v>5986.5</v>
      </c>
      <c r="L16" s="151">
        <f>(K16+K17+K18)/3</f>
        <v>5978.7222222222226</v>
      </c>
      <c r="M16" s="116"/>
    </row>
    <row r="17" spans="2:14" ht="19.5" customHeight="1" x14ac:dyDescent="0.25">
      <c r="B17" s="99"/>
      <c r="C17" s="112"/>
      <c r="D17" s="113"/>
      <c r="E17" s="20">
        <v>5990</v>
      </c>
      <c r="F17" s="20">
        <v>5988</v>
      </c>
      <c r="G17" s="20">
        <v>5988</v>
      </c>
      <c r="H17" s="20">
        <v>5990</v>
      </c>
      <c r="I17" s="20">
        <v>5991</v>
      </c>
      <c r="J17" s="20">
        <v>5990</v>
      </c>
      <c r="K17" s="68">
        <f t="shared" si="3"/>
        <v>5989.5</v>
      </c>
      <c r="L17" s="152"/>
      <c r="M17" s="116"/>
    </row>
    <row r="18" spans="2:14" ht="19.5" customHeight="1" thickBot="1" x14ac:dyDescent="0.3">
      <c r="B18" s="100"/>
      <c r="C18" s="114"/>
      <c r="D18" s="115"/>
      <c r="E18" s="9">
        <v>5991</v>
      </c>
      <c r="F18" s="9">
        <v>5991</v>
      </c>
      <c r="G18" s="9">
        <v>5990</v>
      </c>
      <c r="H18" s="9">
        <v>5899</v>
      </c>
      <c r="I18" s="9">
        <v>5899</v>
      </c>
      <c r="J18" s="9">
        <v>5991</v>
      </c>
      <c r="K18" s="69">
        <f t="shared" si="3"/>
        <v>5960.166666666667</v>
      </c>
      <c r="L18" s="153"/>
      <c r="M18" s="116"/>
    </row>
    <row r="19" spans="2:14" ht="19.5" customHeight="1" x14ac:dyDescent="0.25">
      <c r="B19" s="98">
        <v>180</v>
      </c>
      <c r="C19" s="110">
        <v>11800</v>
      </c>
      <c r="D19" s="111"/>
      <c r="E19" s="8">
        <v>11900</v>
      </c>
      <c r="F19" s="8">
        <v>11905</v>
      </c>
      <c r="G19" s="8">
        <v>11905</v>
      </c>
      <c r="H19" s="8">
        <v>11907</v>
      </c>
      <c r="I19" s="8">
        <v>11907</v>
      </c>
      <c r="J19" s="8">
        <v>11905</v>
      </c>
      <c r="K19" s="67">
        <f t="shared" si="3"/>
        <v>11904.833333333334</v>
      </c>
      <c r="L19" s="151">
        <f>(K19+K20+K21)/3</f>
        <v>11779.111111111111</v>
      </c>
      <c r="M19" s="116"/>
    </row>
    <row r="20" spans="2:14" ht="19.5" customHeight="1" x14ac:dyDescent="0.25">
      <c r="B20" s="99"/>
      <c r="C20" s="112"/>
      <c r="D20" s="113"/>
      <c r="E20" s="20">
        <v>11692</v>
      </c>
      <c r="F20" s="20">
        <v>11687</v>
      </c>
      <c r="G20" s="20">
        <v>11690</v>
      </c>
      <c r="H20" s="20">
        <v>11694</v>
      </c>
      <c r="I20" s="20">
        <v>11700</v>
      </c>
      <c r="J20" s="20">
        <v>11700</v>
      </c>
      <c r="K20" s="68">
        <f t="shared" si="3"/>
        <v>11693.833333333334</v>
      </c>
      <c r="L20" s="152"/>
      <c r="M20" s="116"/>
    </row>
    <row r="21" spans="2:14" ht="19.5" customHeight="1" thickBot="1" x14ac:dyDescent="0.3">
      <c r="B21" s="100"/>
      <c r="C21" s="114"/>
      <c r="D21" s="115"/>
      <c r="E21" s="9">
        <v>11740</v>
      </c>
      <c r="F21" s="9">
        <v>11743</v>
      </c>
      <c r="G21" s="9">
        <v>11742</v>
      </c>
      <c r="H21" s="9">
        <v>11740</v>
      </c>
      <c r="I21" s="9">
        <v>11737</v>
      </c>
      <c r="J21" s="9">
        <v>11730</v>
      </c>
      <c r="K21" s="69">
        <f t="shared" si="3"/>
        <v>11738.666666666666</v>
      </c>
      <c r="L21" s="153"/>
      <c r="M21" s="116"/>
    </row>
    <row r="22" spans="2:14" ht="19.5" customHeight="1" x14ac:dyDescent="0.25">
      <c r="B22" s="98">
        <v>225</v>
      </c>
      <c r="C22" s="110">
        <v>6000</v>
      </c>
      <c r="D22" s="111"/>
      <c r="E22" s="8">
        <v>5833</v>
      </c>
      <c r="F22" s="8">
        <v>5831</v>
      </c>
      <c r="G22" s="8">
        <v>5830</v>
      </c>
      <c r="H22" s="8">
        <v>5830</v>
      </c>
      <c r="I22" s="8">
        <v>5831</v>
      </c>
      <c r="J22" s="8">
        <v>5832</v>
      </c>
      <c r="K22" s="67">
        <f t="shared" ref="K22:K26" si="4">SUM(E22:J22)/6</f>
        <v>5831.166666666667</v>
      </c>
      <c r="L22" s="151">
        <f>(K22+K23+K24)/3</f>
        <v>5948.0555555555557</v>
      </c>
      <c r="M22" s="116"/>
    </row>
    <row r="23" spans="2:14" ht="19.5" customHeight="1" x14ac:dyDescent="0.25">
      <c r="B23" s="99"/>
      <c r="C23" s="112"/>
      <c r="D23" s="113"/>
      <c r="E23" s="20">
        <v>6023</v>
      </c>
      <c r="F23" s="20">
        <v>6026</v>
      </c>
      <c r="G23" s="20">
        <v>6030</v>
      </c>
      <c r="H23" s="20">
        <v>6026</v>
      </c>
      <c r="I23" s="20">
        <v>6023</v>
      </c>
      <c r="J23" s="20">
        <v>6022</v>
      </c>
      <c r="K23" s="68">
        <f t="shared" si="4"/>
        <v>6025</v>
      </c>
      <c r="L23" s="152"/>
      <c r="M23" s="116"/>
    </row>
    <row r="24" spans="2:14" ht="19.5" customHeight="1" thickBot="1" x14ac:dyDescent="0.3">
      <c r="B24" s="100"/>
      <c r="C24" s="114"/>
      <c r="D24" s="115"/>
      <c r="E24" s="9">
        <v>5982</v>
      </c>
      <c r="F24" s="9">
        <v>5984</v>
      </c>
      <c r="G24" s="9">
        <v>5991</v>
      </c>
      <c r="H24" s="9">
        <v>5992</v>
      </c>
      <c r="I24" s="9">
        <v>5992</v>
      </c>
      <c r="J24" s="9">
        <v>5987</v>
      </c>
      <c r="K24" s="69">
        <f t="shared" si="4"/>
        <v>5988</v>
      </c>
      <c r="L24" s="153"/>
      <c r="M24" s="116"/>
      <c r="N24" s="1" t="s">
        <v>37</v>
      </c>
    </row>
    <row r="25" spans="2:14" ht="19.5" customHeight="1" x14ac:dyDescent="0.25">
      <c r="B25" s="98">
        <v>250</v>
      </c>
      <c r="C25" s="110">
        <v>11800</v>
      </c>
      <c r="D25" s="111"/>
      <c r="E25" s="8">
        <v>11762</v>
      </c>
      <c r="F25" s="8">
        <v>11763</v>
      </c>
      <c r="G25" s="8">
        <v>11762</v>
      </c>
      <c r="H25" s="8">
        <v>11764</v>
      </c>
      <c r="I25" s="8">
        <v>11765</v>
      </c>
      <c r="J25" s="8">
        <v>11762</v>
      </c>
      <c r="K25" s="67">
        <f t="shared" si="4"/>
        <v>11763</v>
      </c>
      <c r="L25" s="151">
        <f>(K262+K26)/2</f>
        <v>5880.916666666667</v>
      </c>
      <c r="M25" s="116"/>
    </row>
    <row r="26" spans="2:14" ht="19.5" customHeight="1" x14ac:dyDescent="0.25">
      <c r="B26" s="99"/>
      <c r="C26" s="112"/>
      <c r="D26" s="113"/>
      <c r="E26" s="20">
        <v>11764</v>
      </c>
      <c r="F26" s="20">
        <v>11760</v>
      </c>
      <c r="G26" s="20">
        <v>11762</v>
      </c>
      <c r="H26" s="20">
        <v>11763</v>
      </c>
      <c r="I26" s="20">
        <v>11760</v>
      </c>
      <c r="J26" s="20">
        <v>11762</v>
      </c>
      <c r="K26" s="68">
        <f t="shared" si="4"/>
        <v>11761.833333333334</v>
      </c>
      <c r="L26" s="152"/>
      <c r="M26" s="116"/>
    </row>
    <row r="27" spans="2:14" ht="19.5" customHeight="1" thickBot="1" x14ac:dyDescent="0.3">
      <c r="B27" s="100"/>
      <c r="C27" s="114"/>
      <c r="D27" s="115"/>
      <c r="E27" s="46" t="s">
        <v>48</v>
      </c>
      <c r="F27" s="46" t="s">
        <v>48</v>
      </c>
      <c r="G27" s="46" t="s">
        <v>48</v>
      </c>
      <c r="H27" s="46" t="s">
        <v>48</v>
      </c>
      <c r="I27" s="46" t="s">
        <v>48</v>
      </c>
      <c r="J27" s="46" t="s">
        <v>48</v>
      </c>
      <c r="K27" s="72" t="s">
        <v>48</v>
      </c>
      <c r="L27" s="153"/>
      <c r="M27" s="117"/>
    </row>
    <row r="28" spans="2:14" ht="19.5" customHeight="1" x14ac:dyDescent="0.25">
      <c r="B28" s="142">
        <v>315</v>
      </c>
      <c r="C28" s="101">
        <v>6000</v>
      </c>
      <c r="D28" s="146"/>
      <c r="E28" s="188">
        <v>6000</v>
      </c>
      <c r="F28" s="188">
        <v>6000</v>
      </c>
      <c r="G28" s="188">
        <v>6003</v>
      </c>
      <c r="H28" s="188">
        <v>6003</v>
      </c>
      <c r="I28" s="188">
        <v>6005</v>
      </c>
      <c r="J28" s="188">
        <v>6020</v>
      </c>
      <c r="K28" s="189">
        <v>6010</v>
      </c>
      <c r="L28" s="151">
        <f>(K28+K29+K30)/3</f>
        <v>6009.333333333333</v>
      </c>
      <c r="M28" s="94"/>
    </row>
    <row r="29" spans="2:14" ht="19.5" customHeight="1" x14ac:dyDescent="0.25">
      <c r="B29" s="143"/>
      <c r="C29" s="147"/>
      <c r="D29" s="148"/>
      <c r="E29" s="190">
        <v>6005</v>
      </c>
      <c r="F29" s="190">
        <v>6000</v>
      </c>
      <c r="G29" s="190">
        <v>6004</v>
      </c>
      <c r="H29" s="190">
        <v>6004</v>
      </c>
      <c r="I29" s="190">
        <v>6004</v>
      </c>
      <c r="J29" s="190">
        <v>6010</v>
      </c>
      <c r="K29" s="191">
        <v>6010</v>
      </c>
      <c r="L29" s="152"/>
      <c r="M29" s="94"/>
    </row>
    <row r="30" spans="2:14" ht="19.5" customHeight="1" thickBot="1" x14ac:dyDescent="0.3">
      <c r="B30" s="144"/>
      <c r="C30" s="149"/>
      <c r="D30" s="150"/>
      <c r="E30" s="95">
        <v>6005</v>
      </c>
      <c r="F30" s="95">
        <v>6005</v>
      </c>
      <c r="G30" s="95">
        <v>2010</v>
      </c>
      <c r="H30" s="95">
        <v>6010</v>
      </c>
      <c r="I30" s="95">
        <v>6010</v>
      </c>
      <c r="J30" s="95">
        <v>6010</v>
      </c>
      <c r="K30" s="96">
        <v>6008</v>
      </c>
      <c r="L30" s="153"/>
      <c r="M30" s="94"/>
    </row>
    <row r="31" spans="2:14" ht="19.5" customHeight="1" x14ac:dyDescent="0.25">
      <c r="B31" s="99">
        <v>355</v>
      </c>
      <c r="C31" s="112">
        <v>11800</v>
      </c>
      <c r="D31" s="113"/>
      <c r="E31" s="54">
        <v>11781</v>
      </c>
      <c r="F31" s="54">
        <v>11781</v>
      </c>
      <c r="G31" s="54">
        <v>11784</v>
      </c>
      <c r="H31" s="54">
        <v>11777</v>
      </c>
      <c r="I31" s="54">
        <v>11778</v>
      </c>
      <c r="J31" s="54">
        <v>11782</v>
      </c>
      <c r="K31" s="69">
        <f t="shared" ref="K31:K33" si="5">SUM(E31:J31)/6</f>
        <v>11780.5</v>
      </c>
      <c r="L31" s="151">
        <f>(K31+K32+K33)/3</f>
        <v>11779.222222222221</v>
      </c>
      <c r="M31" s="196" t="s">
        <v>47</v>
      </c>
    </row>
    <row r="32" spans="2:14" ht="19.5" customHeight="1" x14ac:dyDescent="0.25">
      <c r="B32" s="99"/>
      <c r="C32" s="112"/>
      <c r="D32" s="113"/>
      <c r="E32" s="20">
        <v>11786</v>
      </c>
      <c r="F32" s="20">
        <v>11787</v>
      </c>
      <c r="G32" s="20">
        <v>11782</v>
      </c>
      <c r="H32" s="20">
        <v>11785</v>
      </c>
      <c r="I32" s="20">
        <v>11788</v>
      </c>
      <c r="J32" s="20">
        <v>11786</v>
      </c>
      <c r="K32" s="68">
        <f t="shared" si="5"/>
        <v>11785.666666666666</v>
      </c>
      <c r="L32" s="152"/>
      <c r="M32" s="196"/>
    </row>
    <row r="33" spans="1:15" ht="19.5" customHeight="1" thickBot="1" x14ac:dyDescent="0.3">
      <c r="B33" s="100"/>
      <c r="C33" s="114"/>
      <c r="D33" s="115"/>
      <c r="E33" s="9">
        <v>11772</v>
      </c>
      <c r="F33" s="9">
        <v>11773</v>
      </c>
      <c r="G33" s="9">
        <v>11770</v>
      </c>
      <c r="H33" s="9">
        <v>11775</v>
      </c>
      <c r="I33" s="9">
        <v>11772</v>
      </c>
      <c r="J33" s="9">
        <v>11767</v>
      </c>
      <c r="K33" s="69">
        <f t="shared" si="5"/>
        <v>11771.5</v>
      </c>
      <c r="L33" s="153"/>
      <c r="M33" s="196"/>
      <c r="O33" s="1" t="s">
        <v>43</v>
      </c>
    </row>
    <row r="34" spans="1:15" ht="18.75" customHeight="1" x14ac:dyDescent="0.25">
      <c r="B34" s="157">
        <v>450</v>
      </c>
      <c r="C34" s="110">
        <v>12000</v>
      </c>
      <c r="D34" s="111"/>
      <c r="E34" s="8">
        <v>12207</v>
      </c>
      <c r="F34" s="8">
        <v>12002</v>
      </c>
      <c r="G34" s="8">
        <v>12005</v>
      </c>
      <c r="H34" s="8">
        <v>12004</v>
      </c>
      <c r="I34" s="8">
        <v>12002</v>
      </c>
      <c r="J34" s="8">
        <v>12005</v>
      </c>
      <c r="K34" s="70">
        <f t="shared" ref="K34" si="6">SUM(E34:J34)/6</f>
        <v>12037.5</v>
      </c>
      <c r="L34" s="151">
        <f>K34</f>
        <v>12037.5</v>
      </c>
      <c r="M34" s="196"/>
    </row>
    <row r="35" spans="1:15" ht="18.75" customHeight="1" x14ac:dyDescent="0.25">
      <c r="B35" s="158"/>
      <c r="C35" s="112"/>
      <c r="D35" s="113"/>
      <c r="E35" s="45" t="s">
        <v>42</v>
      </c>
      <c r="F35" s="45" t="s">
        <v>42</v>
      </c>
      <c r="G35" s="45" t="s">
        <v>42</v>
      </c>
      <c r="H35" s="45" t="s">
        <v>42</v>
      </c>
      <c r="I35" s="45" t="s">
        <v>42</v>
      </c>
      <c r="J35" s="45" t="s">
        <v>42</v>
      </c>
      <c r="K35" s="71" t="s">
        <v>42</v>
      </c>
      <c r="L35" s="152"/>
      <c r="M35" s="196"/>
    </row>
    <row r="36" spans="1:15" ht="18.75" customHeight="1" thickBot="1" x14ac:dyDescent="0.3">
      <c r="B36" s="159"/>
      <c r="C36" s="114"/>
      <c r="D36" s="115"/>
      <c r="E36" s="46" t="s">
        <v>42</v>
      </c>
      <c r="F36" s="46" t="s">
        <v>42</v>
      </c>
      <c r="G36" s="46" t="s">
        <v>42</v>
      </c>
      <c r="H36" s="46" t="s">
        <v>42</v>
      </c>
      <c r="I36" s="46" t="s">
        <v>42</v>
      </c>
      <c r="J36" s="46" t="s">
        <v>42</v>
      </c>
      <c r="K36" s="72" t="s">
        <v>42</v>
      </c>
      <c r="L36" s="153"/>
      <c r="M36" s="197"/>
    </row>
    <row r="37" spans="1:15" ht="18.75" customHeight="1" x14ac:dyDescent="0.25">
      <c r="B37" s="16"/>
      <c r="C37" s="19"/>
      <c r="D37" s="19"/>
      <c r="E37" s="17"/>
      <c r="F37" s="17"/>
      <c r="G37" s="17"/>
      <c r="H37" s="17"/>
      <c r="I37" s="17"/>
      <c r="J37" s="17"/>
      <c r="K37" s="73"/>
      <c r="L37" s="73"/>
      <c r="M37" s="17"/>
    </row>
    <row r="38" spans="1:15" ht="15.75" x14ac:dyDescent="0.25">
      <c r="B38" s="6" t="s">
        <v>7</v>
      </c>
      <c r="C38" s="6"/>
      <c r="D38" s="6"/>
      <c r="E38" s="6"/>
      <c r="F38" s="6"/>
      <c r="G38" s="6"/>
      <c r="H38" s="6"/>
      <c r="I38" s="6"/>
      <c r="J38" s="6"/>
      <c r="K38" s="66"/>
      <c r="L38" s="66"/>
      <c r="M38" s="6"/>
    </row>
    <row r="39" spans="1:15" ht="15.75" x14ac:dyDescent="0.25">
      <c r="A39" s="2" t="s">
        <v>11</v>
      </c>
      <c r="B39" s="6" t="s">
        <v>8</v>
      </c>
      <c r="C39" s="6"/>
      <c r="D39" s="11" t="s">
        <v>14</v>
      </c>
      <c r="E39" s="11"/>
      <c r="F39" s="6"/>
      <c r="G39" s="6"/>
      <c r="H39" s="6"/>
      <c r="I39" s="6"/>
      <c r="J39" s="6"/>
      <c r="K39" s="66"/>
      <c r="L39" s="66"/>
      <c r="M39" s="6"/>
    </row>
    <row r="40" spans="1:15" ht="18.75" x14ac:dyDescent="0.25">
      <c r="A40" s="2" t="s">
        <v>11</v>
      </c>
      <c r="B40" s="6" t="s">
        <v>9</v>
      </c>
      <c r="C40" s="6"/>
      <c r="D40" s="12" t="s">
        <v>54</v>
      </c>
      <c r="E40" s="12"/>
      <c r="F40" s="13"/>
      <c r="G40" s="6"/>
      <c r="H40" s="6"/>
      <c r="I40" s="6"/>
      <c r="J40" s="6"/>
      <c r="K40" s="66"/>
      <c r="L40" s="66"/>
      <c r="M40" s="6"/>
    </row>
    <row r="41" spans="1:15" ht="15.75" x14ac:dyDescent="0.25">
      <c r="A41" s="2" t="s">
        <v>11</v>
      </c>
      <c r="B41" s="6" t="s">
        <v>10</v>
      </c>
      <c r="C41" s="13" t="s">
        <v>20</v>
      </c>
      <c r="D41" s="13"/>
      <c r="E41" s="13"/>
      <c r="F41" s="13"/>
      <c r="G41" s="6"/>
      <c r="H41" s="6"/>
      <c r="I41" s="6"/>
      <c r="J41" s="6"/>
      <c r="K41" s="66"/>
      <c r="L41" s="66"/>
      <c r="M41" s="6"/>
    </row>
    <row r="42" spans="1:15" ht="15.75" x14ac:dyDescent="0.25">
      <c r="B42" s="6"/>
      <c r="C42" s="6"/>
      <c r="D42" s="6"/>
      <c r="E42" s="6"/>
      <c r="F42" s="6"/>
      <c r="G42" s="6"/>
      <c r="H42" s="6"/>
      <c r="I42" s="6"/>
      <c r="J42" s="6"/>
      <c r="K42" s="66"/>
      <c r="L42" s="66"/>
      <c r="M42" s="6"/>
    </row>
    <row r="43" spans="1:15" ht="15.75" x14ac:dyDescent="0.25">
      <c r="B43" s="6" t="s">
        <v>12</v>
      </c>
      <c r="C43" s="6"/>
      <c r="D43" s="6"/>
      <c r="E43" s="6"/>
      <c r="F43" s="6"/>
      <c r="G43" s="6"/>
      <c r="H43" s="6"/>
      <c r="I43" s="6"/>
      <c r="J43" s="6"/>
      <c r="K43" s="66"/>
      <c r="L43" s="66"/>
      <c r="M43" s="6"/>
    </row>
    <row r="44" spans="1:15" ht="15.75" x14ac:dyDescent="0.25">
      <c r="B44" s="6" t="s">
        <v>13</v>
      </c>
      <c r="C44" s="6"/>
      <c r="D44" s="6"/>
      <c r="E44" s="6"/>
      <c r="F44" s="6"/>
      <c r="G44" s="6"/>
      <c r="H44" s="6"/>
      <c r="I44" s="6"/>
      <c r="J44" s="6"/>
      <c r="K44" s="66"/>
      <c r="L44" s="66"/>
      <c r="M44" s="6"/>
    </row>
    <row r="45" spans="1:15" ht="41.25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6"/>
      <c r="L45" s="66"/>
      <c r="M45" s="6"/>
    </row>
    <row r="46" spans="1:15" ht="15.75" x14ac:dyDescent="0.25">
      <c r="B46" s="135" t="s">
        <v>0</v>
      </c>
      <c r="C46" s="135"/>
      <c r="D46" s="135"/>
      <c r="E46" s="135" t="s">
        <v>24</v>
      </c>
      <c r="F46" s="135"/>
      <c r="G46" s="135"/>
      <c r="H46" s="135"/>
      <c r="I46" s="135" t="s">
        <v>30</v>
      </c>
      <c r="J46" s="135"/>
      <c r="K46" s="135"/>
      <c r="L46" s="135"/>
      <c r="M46" s="135"/>
    </row>
    <row r="47" spans="1:15" ht="15.75" x14ac:dyDescent="0.25">
      <c r="B47" s="135" t="s">
        <v>23</v>
      </c>
      <c r="C47" s="135"/>
      <c r="D47" s="135"/>
      <c r="E47" s="135" t="s">
        <v>25</v>
      </c>
      <c r="F47" s="135"/>
      <c r="G47" s="135"/>
      <c r="H47" s="135"/>
      <c r="I47" s="135" t="s">
        <v>31</v>
      </c>
      <c r="J47" s="135"/>
      <c r="K47" s="135"/>
      <c r="L47" s="135"/>
      <c r="M47" s="135"/>
    </row>
    <row r="48" spans="1:15" ht="15.75" x14ac:dyDescent="0.25">
      <c r="B48" s="135" t="s">
        <v>1</v>
      </c>
      <c r="C48" s="135"/>
      <c r="D48" s="135"/>
      <c r="E48" s="135" t="s">
        <v>1</v>
      </c>
      <c r="F48" s="135"/>
      <c r="G48" s="135"/>
      <c r="H48" s="135"/>
      <c r="I48" s="135" t="s">
        <v>1</v>
      </c>
      <c r="J48" s="135"/>
      <c r="K48" s="135"/>
      <c r="L48" s="135"/>
      <c r="M48" s="135"/>
    </row>
    <row r="49" spans="2:14" ht="38.25" customHeight="1" x14ac:dyDescent="0.25">
      <c r="B49" s="6"/>
      <c r="C49" s="6"/>
      <c r="D49" s="6"/>
      <c r="E49" s="6"/>
      <c r="F49" s="6"/>
      <c r="G49" s="6"/>
      <c r="H49" s="6"/>
      <c r="I49" s="6"/>
      <c r="J49" s="6"/>
      <c r="K49" s="66"/>
      <c r="L49" s="66"/>
      <c r="M49" s="6"/>
    </row>
    <row r="50" spans="2:14" ht="15.75" x14ac:dyDescent="0.25">
      <c r="B50" s="135" t="s">
        <v>26</v>
      </c>
      <c r="C50" s="135"/>
      <c r="D50" s="135"/>
      <c r="E50" s="135" t="s">
        <v>28</v>
      </c>
      <c r="F50" s="135"/>
      <c r="G50" s="135"/>
      <c r="H50" s="135"/>
      <c r="I50" s="135" t="s">
        <v>32</v>
      </c>
      <c r="J50" s="135"/>
      <c r="K50" s="135"/>
      <c r="L50" s="135"/>
      <c r="M50" s="135"/>
    </row>
    <row r="51" spans="2:14" ht="15.75" x14ac:dyDescent="0.25">
      <c r="B51" s="135" t="s">
        <v>27</v>
      </c>
      <c r="C51" s="135"/>
      <c r="D51" s="135"/>
      <c r="E51" s="135" t="s">
        <v>29</v>
      </c>
      <c r="F51" s="135"/>
      <c r="G51" s="135"/>
      <c r="H51" s="135"/>
      <c r="I51" s="135" t="s">
        <v>29</v>
      </c>
      <c r="J51" s="135"/>
      <c r="K51" s="135"/>
      <c r="L51" s="135"/>
      <c r="M51" s="135"/>
    </row>
    <row r="52" spans="2:14" ht="15.75" x14ac:dyDescent="0.25">
      <c r="B52" s="135" t="s">
        <v>1</v>
      </c>
      <c r="C52" s="135"/>
      <c r="D52" s="135"/>
      <c r="E52" s="6"/>
      <c r="F52" s="135" t="s">
        <v>1</v>
      </c>
      <c r="G52" s="135"/>
      <c r="H52" s="6"/>
      <c r="I52" s="6"/>
      <c r="J52" s="195" t="s">
        <v>1</v>
      </c>
      <c r="K52" s="195"/>
      <c r="L52" s="66"/>
      <c r="M52" s="6"/>
      <c r="N52" s="1" t="s">
        <v>40</v>
      </c>
    </row>
    <row r="53" spans="2:14" ht="18.75" x14ac:dyDescent="0.3">
      <c r="B53" s="5"/>
      <c r="C53" s="5"/>
      <c r="D53" s="5"/>
      <c r="E53" s="5"/>
      <c r="F53" s="5"/>
      <c r="G53" s="5"/>
      <c r="H53" s="5"/>
      <c r="I53" s="5"/>
      <c r="J53" s="5"/>
      <c r="K53" s="74"/>
      <c r="L53" s="74"/>
      <c r="M53" s="5"/>
    </row>
  </sheetData>
  <mergeCells count="58">
    <mergeCell ref="B31:B33"/>
    <mergeCell ref="B25:B27"/>
    <mergeCell ref="B19:B21"/>
    <mergeCell ref="B16:B18"/>
    <mergeCell ref="C25:D27"/>
    <mergeCell ref="C22:D24"/>
    <mergeCell ref="C19:D21"/>
    <mergeCell ref="C16:D18"/>
    <mergeCell ref="B28:B30"/>
    <mergeCell ref="C28:D30"/>
    <mergeCell ref="C10:D12"/>
    <mergeCell ref="B13:B15"/>
    <mergeCell ref="C13:D15"/>
    <mergeCell ref="C7:D9"/>
    <mergeCell ref="B7:B9"/>
    <mergeCell ref="B10:B12"/>
    <mergeCell ref="B52:D52"/>
    <mergeCell ref="F52:G52"/>
    <mergeCell ref="J52:K52"/>
    <mergeCell ref="B50:D50"/>
    <mergeCell ref="E50:H50"/>
    <mergeCell ref="I50:M50"/>
    <mergeCell ref="B51:D51"/>
    <mergeCell ref="E51:H51"/>
    <mergeCell ref="I51:M51"/>
    <mergeCell ref="B47:D47"/>
    <mergeCell ref="E47:H47"/>
    <mergeCell ref="I47:M47"/>
    <mergeCell ref="B48:D48"/>
    <mergeCell ref="E48:H48"/>
    <mergeCell ref="I48:M48"/>
    <mergeCell ref="B46:D46"/>
    <mergeCell ref="E46:H46"/>
    <mergeCell ref="B1:M1"/>
    <mergeCell ref="B2:M2"/>
    <mergeCell ref="B4:M4"/>
    <mergeCell ref="C5:D6"/>
    <mergeCell ref="E5:J5"/>
    <mergeCell ref="K5:K6"/>
    <mergeCell ref="M5:M6"/>
    <mergeCell ref="I46:M46"/>
    <mergeCell ref="B34:B36"/>
    <mergeCell ref="C34:D36"/>
    <mergeCell ref="C31:D33"/>
    <mergeCell ref="M31:M36"/>
    <mergeCell ref="M7:M27"/>
    <mergeCell ref="B22:B24"/>
    <mergeCell ref="L5:L6"/>
    <mergeCell ref="L7:L9"/>
    <mergeCell ref="L10:L12"/>
    <mergeCell ref="L13:L15"/>
    <mergeCell ref="L16:L18"/>
    <mergeCell ref="L19:L21"/>
    <mergeCell ref="L22:L24"/>
    <mergeCell ref="L25:L27"/>
    <mergeCell ref="L31:L33"/>
    <mergeCell ref="L34:L36"/>
    <mergeCell ref="L28:L30"/>
  </mergeCells>
  <printOptions horizontalCentered="1"/>
  <pageMargins left="0.45" right="0.2" top="0.5" bottom="0.2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topLeftCell="A25" zoomScale="93" zoomScaleNormal="100" zoomScaleSheetLayoutView="93" workbookViewId="0">
      <selection activeCell="E36" sqref="E36"/>
    </sheetView>
  </sheetViews>
  <sheetFormatPr defaultRowHeight="15" x14ac:dyDescent="0.25"/>
  <cols>
    <col min="1" max="1" width="3.5703125" style="1" customWidth="1"/>
    <col min="2" max="2" width="24" style="1" customWidth="1"/>
    <col min="3" max="3" width="21" style="1" customWidth="1"/>
    <col min="4" max="4" width="19.140625" style="1" customWidth="1"/>
    <col min="5" max="5" width="10.140625" style="1" customWidth="1"/>
    <col min="6" max="6" width="11.42578125" style="1" customWidth="1"/>
    <col min="7" max="10" width="9.140625" style="1"/>
    <col min="11" max="11" width="15.28515625" style="1" customWidth="1"/>
    <col min="12" max="12" width="12.5703125" style="1" customWidth="1"/>
    <col min="13" max="16384" width="9.140625" style="1"/>
  </cols>
  <sheetData>
    <row r="1" spans="2:12" ht="33.75" customHeight="1" x14ac:dyDescent="0.25">
      <c r="B1" s="122" t="s">
        <v>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2:12" ht="17.25" customHeight="1" x14ac:dyDescent="0.25"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ht="15.75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6.5" thickBot="1" x14ac:dyDescent="0.3">
      <c r="B4" s="124" t="s">
        <v>34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2" ht="33.75" customHeight="1" x14ac:dyDescent="0.25">
      <c r="B5" s="51" t="s">
        <v>2</v>
      </c>
      <c r="C5" s="125" t="s">
        <v>44</v>
      </c>
      <c r="D5" s="126"/>
      <c r="E5" s="129" t="s">
        <v>4</v>
      </c>
      <c r="F5" s="129"/>
      <c r="G5" s="129"/>
      <c r="H5" s="129"/>
      <c r="I5" s="129"/>
      <c r="J5" s="129"/>
      <c r="K5" s="171" t="s">
        <v>5</v>
      </c>
      <c r="L5" s="132" t="s">
        <v>6</v>
      </c>
    </row>
    <row r="6" spans="2:12" ht="19.5" customHeight="1" thickBot="1" x14ac:dyDescent="0.3">
      <c r="B6" s="55" t="s">
        <v>3</v>
      </c>
      <c r="C6" s="15" t="s">
        <v>15</v>
      </c>
      <c r="D6" s="15" t="s">
        <v>16</v>
      </c>
      <c r="E6" s="50">
        <v>1</v>
      </c>
      <c r="F6" s="50">
        <v>2</v>
      </c>
      <c r="G6" s="50">
        <v>3</v>
      </c>
      <c r="H6" s="50">
        <v>4</v>
      </c>
      <c r="I6" s="50">
        <v>5</v>
      </c>
      <c r="J6" s="50">
        <v>6</v>
      </c>
      <c r="K6" s="172"/>
      <c r="L6" s="173"/>
    </row>
    <row r="7" spans="2:12" ht="19.5" customHeight="1" x14ac:dyDescent="0.25">
      <c r="B7" s="160">
        <v>32</v>
      </c>
      <c r="C7" s="161">
        <v>2</v>
      </c>
      <c r="D7" s="164">
        <v>2.2999999999999998</v>
      </c>
      <c r="E7" s="88">
        <v>2.16</v>
      </c>
      <c r="F7" s="88">
        <v>2.21</v>
      </c>
      <c r="G7" s="88">
        <v>2.14</v>
      </c>
      <c r="H7" s="88">
        <v>2.14</v>
      </c>
      <c r="I7" s="88">
        <v>2.17</v>
      </c>
      <c r="J7" s="88">
        <v>2.25</v>
      </c>
      <c r="K7" s="58">
        <f t="shared" ref="K7:K9" si="0">(E7+F7+G7+H7+I7+J7)/6</f>
        <v>2.1783333333333332</v>
      </c>
      <c r="L7" s="93">
        <v>43757</v>
      </c>
    </row>
    <row r="8" spans="2:12" ht="19.5" customHeight="1" x14ac:dyDescent="0.25">
      <c r="B8" s="99"/>
      <c r="C8" s="162"/>
      <c r="D8" s="165"/>
      <c r="E8" s="88">
        <v>2.16</v>
      </c>
      <c r="F8" s="88">
        <v>2.19</v>
      </c>
      <c r="G8" s="88">
        <v>2.21</v>
      </c>
      <c r="H8" s="57">
        <v>2.2000000000000002</v>
      </c>
      <c r="I8" s="88">
        <v>2.2599999999999998</v>
      </c>
      <c r="J8" s="88">
        <v>2.2400000000000002</v>
      </c>
      <c r="K8" s="63">
        <f t="shared" si="0"/>
        <v>2.21</v>
      </c>
      <c r="L8" s="84"/>
    </row>
    <row r="9" spans="2:12" ht="19.5" customHeight="1" thickBot="1" x14ac:dyDescent="0.3">
      <c r="B9" s="100"/>
      <c r="C9" s="163"/>
      <c r="D9" s="166"/>
      <c r="E9" s="57">
        <v>2.2000000000000002</v>
      </c>
      <c r="F9" s="57">
        <v>2.2000000000000002</v>
      </c>
      <c r="G9" s="88">
        <v>2.21</v>
      </c>
      <c r="H9" s="88">
        <v>2.21</v>
      </c>
      <c r="I9" s="88">
        <v>2.1800000000000002</v>
      </c>
      <c r="J9" s="88">
        <v>2.21</v>
      </c>
      <c r="K9" s="59">
        <f t="shared" si="0"/>
        <v>2.2016666666666667</v>
      </c>
      <c r="L9" s="84"/>
    </row>
    <row r="10" spans="2:12" ht="20.100000000000001" customHeight="1" x14ac:dyDescent="0.25">
      <c r="B10" s="157">
        <v>50</v>
      </c>
      <c r="C10" s="161">
        <v>3</v>
      </c>
      <c r="D10" s="161">
        <v>3.4</v>
      </c>
      <c r="E10" s="21">
        <v>3.32</v>
      </c>
      <c r="F10" s="21">
        <v>3.34</v>
      </c>
      <c r="G10" s="21">
        <v>3.34</v>
      </c>
      <c r="H10" s="21">
        <v>3.33</v>
      </c>
      <c r="I10" s="22">
        <v>3.3</v>
      </c>
      <c r="J10" s="21">
        <v>3.31</v>
      </c>
      <c r="K10" s="58">
        <f>(E10+F10+G10+H10+I10+J10)/6</f>
        <v>3.3233333333333328</v>
      </c>
      <c r="L10" s="107" t="s">
        <v>47</v>
      </c>
    </row>
    <row r="11" spans="2:12" ht="20.100000000000001" customHeight="1" x14ac:dyDescent="0.25">
      <c r="B11" s="158"/>
      <c r="C11" s="162"/>
      <c r="D11" s="162"/>
      <c r="E11" s="23">
        <v>3.6</v>
      </c>
      <c r="F11" s="23">
        <v>3.6</v>
      </c>
      <c r="G11" s="23">
        <v>3.71</v>
      </c>
      <c r="H11" s="23">
        <v>3.78</v>
      </c>
      <c r="I11" s="23">
        <v>3.77</v>
      </c>
      <c r="J11" s="23">
        <v>3.64</v>
      </c>
      <c r="K11" s="63">
        <f t="shared" ref="K11:K42" si="1">(E11+F11+G11+H11+I11+J11)/6</f>
        <v>3.6833333333333336</v>
      </c>
      <c r="L11" s="108"/>
    </row>
    <row r="12" spans="2:12" ht="20.100000000000001" customHeight="1" thickBot="1" x14ac:dyDescent="0.3">
      <c r="B12" s="159"/>
      <c r="C12" s="167"/>
      <c r="D12" s="167"/>
      <c r="E12" s="24">
        <v>3.6</v>
      </c>
      <c r="F12" s="24">
        <v>3.6</v>
      </c>
      <c r="G12" s="24">
        <v>3.61</v>
      </c>
      <c r="H12" s="24">
        <v>3.66</v>
      </c>
      <c r="I12" s="24">
        <v>3.6</v>
      </c>
      <c r="J12" s="24">
        <v>3.66</v>
      </c>
      <c r="K12" s="59">
        <f t="shared" si="1"/>
        <v>3.6216666666666666</v>
      </c>
      <c r="L12" s="108"/>
    </row>
    <row r="13" spans="2:12" ht="20.100000000000001" customHeight="1" x14ac:dyDescent="0.25">
      <c r="B13" s="98">
        <v>63</v>
      </c>
      <c r="C13" s="168">
        <v>3.8</v>
      </c>
      <c r="D13" s="168">
        <v>4.3</v>
      </c>
      <c r="E13" s="22">
        <v>3.55</v>
      </c>
      <c r="F13" s="22">
        <v>4.04</v>
      </c>
      <c r="G13" s="22">
        <v>3.96</v>
      </c>
      <c r="H13" s="22">
        <v>3.8</v>
      </c>
      <c r="I13" s="22">
        <v>3.76</v>
      </c>
      <c r="J13" s="22">
        <v>3.84</v>
      </c>
      <c r="K13" s="58">
        <f t="shared" si="1"/>
        <v>3.8249999999999997</v>
      </c>
      <c r="L13" s="108"/>
    </row>
    <row r="14" spans="2:12" ht="20.100000000000001" customHeight="1" x14ac:dyDescent="0.25">
      <c r="B14" s="99"/>
      <c r="C14" s="162"/>
      <c r="D14" s="162"/>
      <c r="E14" s="23">
        <v>3.84</v>
      </c>
      <c r="F14" s="23">
        <v>3.99</v>
      </c>
      <c r="G14" s="23">
        <v>3.93</v>
      </c>
      <c r="H14" s="23">
        <v>3.94</v>
      </c>
      <c r="I14" s="23">
        <v>3.87</v>
      </c>
      <c r="J14" s="23">
        <v>3.75</v>
      </c>
      <c r="K14" s="63">
        <f t="shared" si="1"/>
        <v>3.8866666666666667</v>
      </c>
      <c r="L14" s="108"/>
    </row>
    <row r="15" spans="2:12" ht="20.100000000000001" customHeight="1" thickBot="1" x14ac:dyDescent="0.3">
      <c r="B15" s="100"/>
      <c r="C15" s="167"/>
      <c r="D15" s="167"/>
      <c r="E15" s="24">
        <v>3.94</v>
      </c>
      <c r="F15" s="24">
        <v>4.16</v>
      </c>
      <c r="G15" s="24">
        <v>3.84</v>
      </c>
      <c r="H15" s="24">
        <v>4.16</v>
      </c>
      <c r="I15" s="24">
        <v>3.92</v>
      </c>
      <c r="J15" s="24">
        <v>3.97</v>
      </c>
      <c r="K15" s="59">
        <f t="shared" si="1"/>
        <v>3.9983333333333335</v>
      </c>
      <c r="L15" s="108"/>
    </row>
    <row r="16" spans="2:12" ht="20.100000000000001" customHeight="1" x14ac:dyDescent="0.25">
      <c r="B16" s="98">
        <v>90</v>
      </c>
      <c r="C16" s="168">
        <v>5.4</v>
      </c>
      <c r="D16" s="168">
        <v>6.1</v>
      </c>
      <c r="E16" s="22">
        <v>5.93</v>
      </c>
      <c r="F16" s="22">
        <v>5.93</v>
      </c>
      <c r="G16" s="22">
        <v>5.52</v>
      </c>
      <c r="H16" s="22">
        <v>5.53</v>
      </c>
      <c r="I16" s="22">
        <v>5.52</v>
      </c>
      <c r="J16" s="22">
        <v>5.91</v>
      </c>
      <c r="K16" s="58">
        <f t="shared" si="1"/>
        <v>5.7233333333333336</v>
      </c>
      <c r="L16" s="108"/>
    </row>
    <row r="17" spans="2:12" ht="20.100000000000001" customHeight="1" x14ac:dyDescent="0.25">
      <c r="B17" s="99"/>
      <c r="C17" s="162"/>
      <c r="D17" s="162"/>
      <c r="E17" s="23">
        <v>5.53</v>
      </c>
      <c r="F17" s="23">
        <v>5.63</v>
      </c>
      <c r="G17" s="23">
        <v>5.92</v>
      </c>
      <c r="H17" s="23">
        <v>5.8</v>
      </c>
      <c r="I17" s="23">
        <v>5.9</v>
      </c>
      <c r="J17" s="23">
        <v>5.53</v>
      </c>
      <c r="K17" s="63">
        <f t="shared" si="1"/>
        <v>5.7183333333333337</v>
      </c>
      <c r="L17" s="108"/>
    </row>
    <row r="18" spans="2:12" ht="20.100000000000001" customHeight="1" thickBot="1" x14ac:dyDescent="0.3">
      <c r="B18" s="100"/>
      <c r="C18" s="167"/>
      <c r="D18" s="167"/>
      <c r="E18" s="24">
        <v>5.53</v>
      </c>
      <c r="F18" s="24">
        <v>5.62</v>
      </c>
      <c r="G18" s="24">
        <v>5.48</v>
      </c>
      <c r="H18" s="24">
        <v>5.4</v>
      </c>
      <c r="I18" s="24">
        <v>5.38</v>
      </c>
      <c r="J18" s="24">
        <v>5.43</v>
      </c>
      <c r="K18" s="59">
        <f t="shared" si="1"/>
        <v>5.4733333333333336</v>
      </c>
      <c r="L18" s="108"/>
    </row>
    <row r="19" spans="2:12" ht="20.100000000000001" customHeight="1" x14ac:dyDescent="0.25">
      <c r="B19" s="98">
        <v>125</v>
      </c>
      <c r="C19" s="168">
        <v>7.4</v>
      </c>
      <c r="D19" s="168">
        <v>8.3000000000000007</v>
      </c>
      <c r="E19" s="22">
        <v>7.88</v>
      </c>
      <c r="F19" s="22">
        <v>7.7</v>
      </c>
      <c r="G19" s="22">
        <v>7.72</v>
      </c>
      <c r="H19" s="22">
        <v>7.51</v>
      </c>
      <c r="I19" s="22">
        <v>7.95</v>
      </c>
      <c r="J19" s="22">
        <v>7.91</v>
      </c>
      <c r="K19" s="58">
        <f t="shared" si="1"/>
        <v>7.7783333333333333</v>
      </c>
      <c r="L19" s="108"/>
    </row>
    <row r="20" spans="2:12" ht="20.100000000000001" customHeight="1" x14ac:dyDescent="0.25">
      <c r="B20" s="99"/>
      <c r="C20" s="162"/>
      <c r="D20" s="162"/>
      <c r="E20" s="23">
        <v>7.71</v>
      </c>
      <c r="F20" s="23">
        <v>7.83</v>
      </c>
      <c r="G20" s="23">
        <v>8.0500000000000007</v>
      </c>
      <c r="H20" s="23">
        <v>7.98</v>
      </c>
      <c r="I20" s="23">
        <v>8.0500000000000007</v>
      </c>
      <c r="J20" s="23">
        <v>7.54</v>
      </c>
      <c r="K20" s="63">
        <f t="shared" si="1"/>
        <v>7.86</v>
      </c>
      <c r="L20" s="108"/>
    </row>
    <row r="21" spans="2:12" ht="20.100000000000001" customHeight="1" thickBot="1" x14ac:dyDescent="0.3">
      <c r="B21" s="100"/>
      <c r="C21" s="167"/>
      <c r="D21" s="167"/>
      <c r="E21" s="31">
        <v>8.17</v>
      </c>
      <c r="F21" s="31">
        <v>7.37</v>
      </c>
      <c r="G21" s="31">
        <v>8.27</v>
      </c>
      <c r="H21" s="31">
        <v>8.2899999999999991</v>
      </c>
      <c r="I21" s="31">
        <v>8.83</v>
      </c>
      <c r="J21" s="31">
        <v>8.7799999999999994</v>
      </c>
      <c r="K21" s="59">
        <f t="shared" si="1"/>
        <v>8.2849999999999984</v>
      </c>
      <c r="L21" s="108"/>
    </row>
    <row r="22" spans="2:12" ht="20.100000000000001" customHeight="1" x14ac:dyDescent="0.25">
      <c r="B22" s="98">
        <v>160</v>
      </c>
      <c r="C22" s="168">
        <v>9.5</v>
      </c>
      <c r="D22" s="168">
        <v>10.6</v>
      </c>
      <c r="E22" s="22">
        <v>11.67</v>
      </c>
      <c r="F22" s="22">
        <v>10.96</v>
      </c>
      <c r="G22" s="22">
        <v>10.79</v>
      </c>
      <c r="H22" s="22">
        <v>10.48</v>
      </c>
      <c r="I22" s="22">
        <v>10.75</v>
      </c>
      <c r="J22" s="22">
        <v>10.59</v>
      </c>
      <c r="K22" s="58">
        <f t="shared" si="1"/>
        <v>10.873333333333335</v>
      </c>
      <c r="L22" s="108"/>
    </row>
    <row r="23" spans="2:12" ht="20.100000000000001" customHeight="1" x14ac:dyDescent="0.25">
      <c r="B23" s="99"/>
      <c r="C23" s="162"/>
      <c r="D23" s="162"/>
      <c r="E23" s="23">
        <v>10.98</v>
      </c>
      <c r="F23" s="23">
        <v>10.07</v>
      </c>
      <c r="G23" s="23">
        <v>10.1</v>
      </c>
      <c r="H23" s="23">
        <v>10.17</v>
      </c>
      <c r="I23" s="23">
        <v>9.86</v>
      </c>
      <c r="J23" s="23">
        <v>10.02</v>
      </c>
      <c r="K23" s="63">
        <f t="shared" si="1"/>
        <v>10.200000000000001</v>
      </c>
      <c r="L23" s="108"/>
    </row>
    <row r="24" spans="2:12" ht="20.100000000000001" customHeight="1" thickBot="1" x14ac:dyDescent="0.3">
      <c r="B24" s="100"/>
      <c r="C24" s="167"/>
      <c r="D24" s="167"/>
      <c r="E24" s="24">
        <v>10.76</v>
      </c>
      <c r="F24" s="24">
        <v>10.85</v>
      </c>
      <c r="G24" s="24">
        <v>10.89</v>
      </c>
      <c r="H24" s="24">
        <v>9.84</v>
      </c>
      <c r="I24" s="24">
        <v>9.5399999999999991</v>
      </c>
      <c r="J24" s="24">
        <v>10.06</v>
      </c>
      <c r="K24" s="59">
        <f t="shared" si="1"/>
        <v>10.323333333333334</v>
      </c>
      <c r="L24" s="108"/>
    </row>
    <row r="25" spans="2:12" ht="20.100000000000001" customHeight="1" x14ac:dyDescent="0.25">
      <c r="B25" s="98">
        <v>180</v>
      </c>
      <c r="C25" s="168">
        <v>10.7</v>
      </c>
      <c r="D25" s="168">
        <v>11.9</v>
      </c>
      <c r="E25" s="22">
        <v>11.76</v>
      </c>
      <c r="F25" s="22">
        <v>11.93</v>
      </c>
      <c r="G25" s="22">
        <v>11.58</v>
      </c>
      <c r="H25" s="22">
        <v>10.99</v>
      </c>
      <c r="I25" s="22">
        <v>11.13</v>
      </c>
      <c r="J25" s="22">
        <v>10.73</v>
      </c>
      <c r="K25" s="58">
        <f t="shared" si="1"/>
        <v>11.353333333333333</v>
      </c>
      <c r="L25" s="108"/>
    </row>
    <row r="26" spans="2:12" ht="20.100000000000001" customHeight="1" x14ac:dyDescent="0.25">
      <c r="B26" s="99"/>
      <c r="C26" s="162"/>
      <c r="D26" s="162"/>
      <c r="E26" s="23">
        <v>10.84</v>
      </c>
      <c r="F26" s="23">
        <v>10.8</v>
      </c>
      <c r="G26" s="23">
        <v>11.43</v>
      </c>
      <c r="H26" s="23">
        <v>11.74</v>
      </c>
      <c r="I26" s="23">
        <v>11.87</v>
      </c>
      <c r="J26" s="23">
        <v>11.9</v>
      </c>
      <c r="K26" s="63">
        <f t="shared" si="1"/>
        <v>11.43</v>
      </c>
      <c r="L26" s="108"/>
    </row>
    <row r="27" spans="2:12" ht="20.100000000000001" customHeight="1" thickBot="1" x14ac:dyDescent="0.3">
      <c r="B27" s="100"/>
      <c r="C27" s="167"/>
      <c r="D27" s="167"/>
      <c r="E27" s="24">
        <v>11.84</v>
      </c>
      <c r="F27" s="24">
        <v>11.16</v>
      </c>
      <c r="G27" s="24">
        <v>11.67</v>
      </c>
      <c r="H27" s="24">
        <v>11.73</v>
      </c>
      <c r="I27" s="24">
        <v>11.81</v>
      </c>
      <c r="J27" s="24">
        <v>11.94</v>
      </c>
      <c r="K27" s="61">
        <f t="shared" si="1"/>
        <v>11.691666666666668</v>
      </c>
      <c r="L27" s="108"/>
    </row>
    <row r="28" spans="2:12" ht="20.100000000000001" customHeight="1" x14ac:dyDescent="0.25">
      <c r="B28" s="99">
        <v>225</v>
      </c>
      <c r="C28" s="162">
        <v>13.4</v>
      </c>
      <c r="D28" s="162">
        <v>14.9</v>
      </c>
      <c r="E28" s="57">
        <v>14.57</v>
      </c>
      <c r="F28" s="57">
        <v>15.43</v>
      </c>
      <c r="G28" s="57">
        <v>15.55</v>
      </c>
      <c r="H28" s="57">
        <v>15.1</v>
      </c>
      <c r="I28" s="57">
        <v>14.72</v>
      </c>
      <c r="J28" s="57">
        <v>14.11</v>
      </c>
      <c r="K28" s="58">
        <f t="shared" si="1"/>
        <v>14.913333333333334</v>
      </c>
      <c r="L28" s="108"/>
    </row>
    <row r="29" spans="2:12" ht="20.100000000000001" customHeight="1" x14ac:dyDescent="0.25">
      <c r="B29" s="99"/>
      <c r="C29" s="162"/>
      <c r="D29" s="162"/>
      <c r="E29" s="23">
        <v>14.51</v>
      </c>
      <c r="F29" s="23">
        <v>14.61</v>
      </c>
      <c r="G29" s="23">
        <v>14.57</v>
      </c>
      <c r="H29" s="23">
        <v>14.87</v>
      </c>
      <c r="I29" s="23">
        <v>14.57</v>
      </c>
      <c r="J29" s="23">
        <v>15.07</v>
      </c>
      <c r="K29" s="63">
        <f t="shared" si="1"/>
        <v>14.699999999999998</v>
      </c>
      <c r="L29" s="108"/>
    </row>
    <row r="30" spans="2:12" ht="20.100000000000001" customHeight="1" thickBot="1" x14ac:dyDescent="0.3">
      <c r="B30" s="100"/>
      <c r="C30" s="167"/>
      <c r="D30" s="167"/>
      <c r="E30" s="24">
        <v>12.97</v>
      </c>
      <c r="F30" s="24">
        <v>12.83</v>
      </c>
      <c r="G30" s="24">
        <v>12.61</v>
      </c>
      <c r="H30" s="24">
        <v>12.99</v>
      </c>
      <c r="I30" s="24">
        <v>12.66</v>
      </c>
      <c r="J30" s="24">
        <v>12.83</v>
      </c>
      <c r="K30" s="59">
        <f t="shared" si="1"/>
        <v>12.815</v>
      </c>
      <c r="L30" s="108"/>
    </row>
    <row r="31" spans="2:12" ht="20.100000000000001" customHeight="1" x14ac:dyDescent="0.25">
      <c r="B31" s="98">
        <v>250</v>
      </c>
      <c r="C31" s="168">
        <v>14.8</v>
      </c>
      <c r="D31" s="168">
        <v>16.399999999999999</v>
      </c>
      <c r="E31" s="22">
        <v>16.260000000000002</v>
      </c>
      <c r="F31" s="22">
        <v>16.36</v>
      </c>
      <c r="G31" s="22">
        <v>15.34</v>
      </c>
      <c r="H31" s="22">
        <v>15.02</v>
      </c>
      <c r="I31" s="22">
        <v>16.3</v>
      </c>
      <c r="J31" s="22">
        <v>16.09</v>
      </c>
      <c r="K31" s="58">
        <f t="shared" si="1"/>
        <v>15.895000000000001</v>
      </c>
      <c r="L31" s="108"/>
    </row>
    <row r="32" spans="2:12" ht="20.100000000000001" customHeight="1" x14ac:dyDescent="0.25">
      <c r="B32" s="99"/>
      <c r="C32" s="162"/>
      <c r="D32" s="162"/>
      <c r="E32" s="23">
        <v>15.74</v>
      </c>
      <c r="F32" s="23">
        <v>16.12</v>
      </c>
      <c r="G32" s="23">
        <v>16.05</v>
      </c>
      <c r="H32" s="23">
        <v>16.72</v>
      </c>
      <c r="I32" s="23">
        <v>15.78</v>
      </c>
      <c r="J32" s="23">
        <v>15.88</v>
      </c>
      <c r="K32" s="59">
        <f t="shared" si="1"/>
        <v>16.048333333333332</v>
      </c>
      <c r="L32" s="108"/>
    </row>
    <row r="33" spans="1:13" ht="20.100000000000001" customHeight="1" thickBot="1" x14ac:dyDescent="0.3">
      <c r="B33" s="100"/>
      <c r="C33" s="167"/>
      <c r="D33" s="167"/>
      <c r="E33" s="24">
        <v>15.47</v>
      </c>
      <c r="F33" s="24">
        <v>15.76</v>
      </c>
      <c r="G33" s="24">
        <v>16.21</v>
      </c>
      <c r="H33" s="24">
        <v>16.62</v>
      </c>
      <c r="I33" s="24">
        <v>16.61</v>
      </c>
      <c r="J33" s="24">
        <v>16.71</v>
      </c>
      <c r="K33" s="60">
        <f t="shared" si="1"/>
        <v>16.23</v>
      </c>
      <c r="L33" s="109"/>
      <c r="M33" s="1" t="s">
        <v>39</v>
      </c>
    </row>
    <row r="34" spans="1:13" ht="20.100000000000001" customHeight="1" x14ac:dyDescent="0.25">
      <c r="B34" s="99">
        <v>315</v>
      </c>
      <c r="C34" s="169">
        <v>18.7</v>
      </c>
      <c r="D34" s="169">
        <v>20.7</v>
      </c>
      <c r="E34" s="64">
        <v>20.38</v>
      </c>
      <c r="F34" s="64">
        <v>20.64</v>
      </c>
      <c r="G34" s="64">
        <v>20.52</v>
      </c>
      <c r="H34" s="64">
        <v>22.31</v>
      </c>
      <c r="I34" s="64">
        <v>22.06</v>
      </c>
      <c r="J34" s="64">
        <v>20.72</v>
      </c>
      <c r="K34" s="59">
        <f t="shared" si="1"/>
        <v>21.105</v>
      </c>
      <c r="L34" s="108" t="s">
        <v>47</v>
      </c>
    </row>
    <row r="35" spans="1:13" ht="20.100000000000001" customHeight="1" x14ac:dyDescent="0.25">
      <c r="B35" s="99"/>
      <c r="C35" s="169"/>
      <c r="D35" s="169"/>
      <c r="E35" s="26">
        <v>19.79</v>
      </c>
      <c r="F35" s="26">
        <v>19.18</v>
      </c>
      <c r="G35" s="26">
        <v>18.86</v>
      </c>
      <c r="H35" s="26">
        <v>18.850000000000001</v>
      </c>
      <c r="I35" s="26">
        <v>20.05</v>
      </c>
      <c r="J35" s="26">
        <v>20.25</v>
      </c>
      <c r="K35" s="63">
        <f t="shared" si="1"/>
        <v>19.496666666666666</v>
      </c>
      <c r="L35" s="108"/>
    </row>
    <row r="36" spans="1:13" ht="20.100000000000001" customHeight="1" thickBot="1" x14ac:dyDescent="0.3">
      <c r="B36" s="100"/>
      <c r="C36" s="170"/>
      <c r="D36" s="170"/>
      <c r="E36" s="27">
        <v>19.61</v>
      </c>
      <c r="F36" s="27">
        <v>19.79</v>
      </c>
      <c r="G36" s="27">
        <v>20.05</v>
      </c>
      <c r="H36" s="27">
        <v>21.23</v>
      </c>
      <c r="I36" s="27">
        <v>19.84</v>
      </c>
      <c r="J36" s="27">
        <v>20.03</v>
      </c>
      <c r="K36" s="61">
        <f t="shared" si="1"/>
        <v>20.091666666666669</v>
      </c>
      <c r="L36" s="108"/>
    </row>
    <row r="37" spans="1:13" ht="20.100000000000001" customHeight="1" x14ac:dyDescent="0.25">
      <c r="B37" s="98">
        <v>355</v>
      </c>
      <c r="C37" s="175">
        <v>21.1</v>
      </c>
      <c r="D37" s="175">
        <v>23.4</v>
      </c>
      <c r="E37" s="25">
        <v>21.03</v>
      </c>
      <c r="F37" s="25">
        <v>21.43</v>
      </c>
      <c r="G37" s="25">
        <v>21.67</v>
      </c>
      <c r="H37" s="25">
        <v>21.74</v>
      </c>
      <c r="I37" s="25">
        <v>21.92</v>
      </c>
      <c r="J37" s="25">
        <v>22.12</v>
      </c>
      <c r="K37" s="58">
        <f t="shared" si="1"/>
        <v>21.651666666666667</v>
      </c>
      <c r="L37" s="108"/>
    </row>
    <row r="38" spans="1:13" ht="20.100000000000001" customHeight="1" x14ac:dyDescent="0.25">
      <c r="B38" s="99"/>
      <c r="C38" s="169"/>
      <c r="D38" s="169"/>
      <c r="E38" s="26">
        <v>21.83</v>
      </c>
      <c r="F38" s="26">
        <v>22.12</v>
      </c>
      <c r="G38" s="26">
        <v>22.64</v>
      </c>
      <c r="H38" s="26">
        <v>22.82</v>
      </c>
      <c r="I38" s="26">
        <v>22.45</v>
      </c>
      <c r="J38" s="26">
        <v>22</v>
      </c>
      <c r="K38" s="63">
        <f t="shared" si="1"/>
        <v>22.310000000000002</v>
      </c>
      <c r="L38" s="108"/>
    </row>
    <row r="39" spans="1:13" ht="20.100000000000001" customHeight="1" thickBot="1" x14ac:dyDescent="0.3">
      <c r="B39" s="100"/>
      <c r="C39" s="170"/>
      <c r="D39" s="170"/>
      <c r="E39" s="27">
        <v>22.02</v>
      </c>
      <c r="F39" s="27">
        <v>22.55</v>
      </c>
      <c r="G39" s="27">
        <v>22.75</v>
      </c>
      <c r="H39" s="27">
        <v>22.01</v>
      </c>
      <c r="I39" s="27">
        <v>22.25</v>
      </c>
      <c r="J39" s="27">
        <v>22.53</v>
      </c>
      <c r="K39" s="61">
        <f t="shared" si="1"/>
        <v>22.35166666666667</v>
      </c>
      <c r="L39" s="108"/>
    </row>
    <row r="40" spans="1:13" ht="20.100000000000001" customHeight="1" x14ac:dyDescent="0.25">
      <c r="B40" s="157">
        <v>450</v>
      </c>
      <c r="C40" s="175">
        <v>26.7</v>
      </c>
      <c r="D40" s="175">
        <v>29.5</v>
      </c>
      <c r="E40" s="28">
        <v>27.93</v>
      </c>
      <c r="F40" s="28">
        <v>27.77</v>
      </c>
      <c r="G40" s="28">
        <v>27.56</v>
      </c>
      <c r="H40" s="28">
        <v>27.77</v>
      </c>
      <c r="I40" s="28">
        <v>27.38</v>
      </c>
      <c r="J40" s="28">
        <v>26.93</v>
      </c>
      <c r="K40" s="58">
        <f t="shared" si="1"/>
        <v>27.556666666666668</v>
      </c>
      <c r="L40" s="108"/>
    </row>
    <row r="41" spans="1:13" ht="20.100000000000001" customHeight="1" x14ac:dyDescent="0.25">
      <c r="B41" s="158"/>
      <c r="C41" s="169"/>
      <c r="D41" s="169"/>
      <c r="E41" s="29">
        <v>29.85</v>
      </c>
      <c r="F41" s="29">
        <v>29.52</v>
      </c>
      <c r="G41" s="29">
        <v>29.47</v>
      </c>
      <c r="H41" s="26" t="s">
        <v>48</v>
      </c>
      <c r="I41" s="26" t="s">
        <v>48</v>
      </c>
      <c r="J41" s="26" t="s">
        <v>48</v>
      </c>
      <c r="K41" s="63">
        <f>(E41+F41+G41)/3</f>
        <v>29.613333333333333</v>
      </c>
      <c r="L41" s="108"/>
    </row>
    <row r="42" spans="1:13" ht="20.100000000000001" customHeight="1" thickBot="1" x14ac:dyDescent="0.3">
      <c r="B42" s="159"/>
      <c r="C42" s="170"/>
      <c r="D42" s="170"/>
      <c r="E42" s="30">
        <v>28.34</v>
      </c>
      <c r="F42" s="30">
        <v>27.96</v>
      </c>
      <c r="G42" s="30">
        <v>28.07</v>
      </c>
      <c r="H42" s="30">
        <v>28.09</v>
      </c>
      <c r="I42" s="30">
        <v>27.93</v>
      </c>
      <c r="J42" s="30">
        <v>28.04</v>
      </c>
      <c r="K42" s="61">
        <f t="shared" si="1"/>
        <v>28.071666666666669</v>
      </c>
      <c r="L42" s="109"/>
    </row>
    <row r="43" spans="1:13" ht="18.75" customHeight="1" x14ac:dyDescent="0.25">
      <c r="B43" s="16"/>
      <c r="C43" s="18"/>
      <c r="D43" s="18"/>
      <c r="E43" s="17"/>
      <c r="F43" s="17"/>
      <c r="G43" s="17"/>
      <c r="H43" s="17"/>
      <c r="I43" s="17"/>
      <c r="J43" s="17"/>
      <c r="K43" s="17"/>
      <c r="L43" s="17"/>
    </row>
    <row r="44" spans="1:13" ht="15.75" x14ac:dyDescent="0.25">
      <c r="B44" s="6" t="s">
        <v>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ht="15.75" x14ac:dyDescent="0.25">
      <c r="A45" s="2" t="s">
        <v>11</v>
      </c>
      <c r="B45" s="6" t="s">
        <v>8</v>
      </c>
      <c r="C45" s="6"/>
      <c r="D45" s="6">
        <v>0.05</v>
      </c>
      <c r="E45" s="11" t="s">
        <v>41</v>
      </c>
      <c r="F45" s="6"/>
      <c r="G45" s="6"/>
      <c r="H45" s="6"/>
      <c r="I45" s="6"/>
      <c r="J45" s="6"/>
      <c r="K45" s="6"/>
      <c r="L45" s="6"/>
    </row>
    <row r="46" spans="1:13" ht="18.75" x14ac:dyDescent="0.25">
      <c r="A46" s="2" t="s">
        <v>11</v>
      </c>
      <c r="B46" s="6" t="s">
        <v>9</v>
      </c>
      <c r="C46" s="6"/>
      <c r="D46" s="12" t="s">
        <v>54</v>
      </c>
      <c r="E46" s="12"/>
      <c r="F46" s="13"/>
      <c r="G46" s="6"/>
      <c r="H46" s="6"/>
      <c r="I46" s="6"/>
      <c r="J46" s="6"/>
      <c r="K46" s="6"/>
      <c r="L46" s="6"/>
    </row>
    <row r="47" spans="1:13" ht="15.75" x14ac:dyDescent="0.25">
      <c r="A47" s="2" t="s">
        <v>11</v>
      </c>
      <c r="B47" s="6" t="s">
        <v>10</v>
      </c>
      <c r="C47" s="174" t="s">
        <v>55</v>
      </c>
      <c r="D47" s="174"/>
      <c r="E47" s="174"/>
      <c r="F47" s="174"/>
      <c r="G47" s="6"/>
      <c r="H47" s="6"/>
      <c r="I47" s="6"/>
      <c r="J47" s="6"/>
      <c r="K47" s="6"/>
      <c r="L47" s="6"/>
    </row>
    <row r="48" spans="1:13" ht="15.75" x14ac:dyDescent="0.25">
      <c r="B48" s="6"/>
      <c r="C48" s="6"/>
      <c r="D48" s="13"/>
      <c r="E48" s="13"/>
      <c r="F48" s="13"/>
      <c r="G48" s="6"/>
      <c r="H48" s="6"/>
      <c r="I48" s="6"/>
      <c r="J48" s="6"/>
      <c r="K48" s="6"/>
      <c r="L48" s="6"/>
    </row>
    <row r="49" spans="2:13" ht="15.75" x14ac:dyDescent="0.25">
      <c r="B49" s="6" t="s">
        <v>12</v>
      </c>
      <c r="C49" s="6"/>
      <c r="D49" s="6" t="s">
        <v>56</v>
      </c>
      <c r="E49" s="6"/>
      <c r="F49" s="6"/>
      <c r="G49" s="6"/>
      <c r="H49" s="6"/>
      <c r="I49" s="6"/>
      <c r="J49" s="6"/>
      <c r="K49" s="6"/>
      <c r="L49" s="6"/>
    </row>
    <row r="50" spans="2:13" ht="15.75" x14ac:dyDescent="0.25">
      <c r="B50" s="6" t="s">
        <v>13</v>
      </c>
      <c r="C50" s="6"/>
      <c r="D50" s="6" t="s">
        <v>57</v>
      </c>
      <c r="E50" s="6"/>
      <c r="F50" s="6"/>
      <c r="G50" s="6"/>
      <c r="H50" s="6"/>
      <c r="I50" s="6"/>
      <c r="J50" s="6"/>
      <c r="K50" s="6"/>
      <c r="L50" s="6"/>
    </row>
    <row r="51" spans="2:13" ht="27.75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3" ht="15.75" x14ac:dyDescent="0.25">
      <c r="B52" s="135" t="s">
        <v>0</v>
      </c>
      <c r="C52" s="135"/>
      <c r="D52" s="135"/>
      <c r="E52" s="135" t="s">
        <v>24</v>
      </c>
      <c r="F52" s="135"/>
      <c r="G52" s="135"/>
      <c r="H52" s="135"/>
      <c r="I52" s="135" t="s">
        <v>30</v>
      </c>
      <c r="J52" s="135"/>
      <c r="K52" s="135"/>
      <c r="L52" s="135"/>
    </row>
    <row r="53" spans="2:13" ht="15.75" x14ac:dyDescent="0.25">
      <c r="B53" s="135" t="s">
        <v>23</v>
      </c>
      <c r="C53" s="135"/>
      <c r="D53" s="135"/>
      <c r="E53" s="135" t="s">
        <v>25</v>
      </c>
      <c r="F53" s="135"/>
      <c r="G53" s="135"/>
      <c r="H53" s="135"/>
      <c r="I53" s="135" t="s">
        <v>31</v>
      </c>
      <c r="J53" s="135"/>
      <c r="K53" s="135"/>
      <c r="L53" s="135"/>
    </row>
    <row r="54" spans="2:13" ht="15.75" x14ac:dyDescent="0.25">
      <c r="B54" s="135" t="s">
        <v>1</v>
      </c>
      <c r="C54" s="135"/>
      <c r="D54" s="135"/>
      <c r="E54" s="135" t="s">
        <v>1</v>
      </c>
      <c r="F54" s="135"/>
      <c r="G54" s="135"/>
      <c r="H54" s="135"/>
      <c r="I54" s="135" t="s">
        <v>1</v>
      </c>
      <c r="J54" s="135"/>
      <c r="K54" s="135"/>
      <c r="L54" s="135"/>
    </row>
    <row r="55" spans="2:13" ht="29.25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3" ht="15.75" x14ac:dyDescent="0.25">
      <c r="B56" s="135" t="s">
        <v>26</v>
      </c>
      <c r="C56" s="135"/>
      <c r="D56" s="135"/>
      <c r="E56" s="135" t="s">
        <v>28</v>
      </c>
      <c r="F56" s="135"/>
      <c r="G56" s="135"/>
      <c r="H56" s="135"/>
      <c r="I56" s="135" t="s">
        <v>32</v>
      </c>
      <c r="J56" s="135"/>
      <c r="K56" s="135"/>
      <c r="L56" s="135"/>
    </row>
    <row r="57" spans="2:13" ht="15.75" x14ac:dyDescent="0.25">
      <c r="B57" s="135" t="s">
        <v>27</v>
      </c>
      <c r="C57" s="135"/>
      <c r="D57" s="135"/>
      <c r="E57" s="135" t="s">
        <v>29</v>
      </c>
      <c r="F57" s="135"/>
      <c r="G57" s="135"/>
      <c r="H57" s="135"/>
      <c r="I57" s="135" t="s">
        <v>29</v>
      </c>
      <c r="J57" s="135"/>
      <c r="K57" s="135"/>
      <c r="L57" s="135"/>
    </row>
    <row r="58" spans="2:13" ht="15.75" x14ac:dyDescent="0.25">
      <c r="B58" s="135" t="s">
        <v>1</v>
      </c>
      <c r="C58" s="135"/>
      <c r="D58" s="135"/>
      <c r="E58" s="6"/>
      <c r="F58" s="135" t="s">
        <v>1</v>
      </c>
      <c r="G58" s="135"/>
      <c r="H58" s="6"/>
      <c r="I58" s="6"/>
      <c r="J58" s="135" t="s">
        <v>1</v>
      </c>
      <c r="K58" s="135"/>
      <c r="L58" s="6"/>
      <c r="M58" s="1" t="s">
        <v>40</v>
      </c>
    </row>
  </sheetData>
  <mergeCells count="64">
    <mergeCell ref="B40:B42"/>
    <mergeCell ref="C40:C42"/>
    <mergeCell ref="D40:D42"/>
    <mergeCell ref="B37:B39"/>
    <mergeCell ref="C37:C39"/>
    <mergeCell ref="D37:D39"/>
    <mergeCell ref="C47:F47"/>
    <mergeCell ref="B57:D57"/>
    <mergeCell ref="E57:H57"/>
    <mergeCell ref="I57:L57"/>
    <mergeCell ref="B52:D52"/>
    <mergeCell ref="E52:H52"/>
    <mergeCell ref="I52:L52"/>
    <mergeCell ref="B53:D53"/>
    <mergeCell ref="E53:H53"/>
    <mergeCell ref="I53:L53"/>
    <mergeCell ref="B58:D58"/>
    <mergeCell ref="F58:G58"/>
    <mergeCell ref="J58:K58"/>
    <mergeCell ref="B54:D54"/>
    <mergeCell ref="E54:H54"/>
    <mergeCell ref="I54:L54"/>
    <mergeCell ref="B56:D56"/>
    <mergeCell ref="E56:H56"/>
    <mergeCell ref="I56:L56"/>
    <mergeCell ref="B1:L1"/>
    <mergeCell ref="B2:L2"/>
    <mergeCell ref="B4:L4"/>
    <mergeCell ref="C5:D5"/>
    <mergeCell ref="E5:J5"/>
    <mergeCell ref="K5:K6"/>
    <mergeCell ref="L5:L6"/>
    <mergeCell ref="B34:B36"/>
    <mergeCell ref="C34:C36"/>
    <mergeCell ref="D34:D36"/>
    <mergeCell ref="B31:B33"/>
    <mergeCell ref="C31:C33"/>
    <mergeCell ref="D31:D33"/>
    <mergeCell ref="D13:D15"/>
    <mergeCell ref="B19:B21"/>
    <mergeCell ref="C19:C21"/>
    <mergeCell ref="D19:D21"/>
    <mergeCell ref="B28:B30"/>
    <mergeCell ref="C28:C30"/>
    <mergeCell ref="D28:D30"/>
    <mergeCell ref="B25:B27"/>
    <mergeCell ref="C25:C27"/>
    <mergeCell ref="D25:D27"/>
    <mergeCell ref="B7:B9"/>
    <mergeCell ref="C7:C9"/>
    <mergeCell ref="D7:D9"/>
    <mergeCell ref="L34:L42"/>
    <mergeCell ref="L10:L33"/>
    <mergeCell ref="B10:B12"/>
    <mergeCell ref="C10:C12"/>
    <mergeCell ref="D10:D12"/>
    <mergeCell ref="B16:B18"/>
    <mergeCell ref="C16:C18"/>
    <mergeCell ref="D16:D18"/>
    <mergeCell ref="B22:B24"/>
    <mergeCell ref="C22:C24"/>
    <mergeCell ref="D22:D24"/>
    <mergeCell ref="B13:B15"/>
    <mergeCell ref="C13:C15"/>
  </mergeCells>
  <printOptions horizontalCentered="1"/>
  <pageMargins left="0.45" right="0.2" top="0.5" bottom="0.25" header="0.3" footer="0.3"/>
  <pageSetup paperSize="9" scale="74" orientation="landscape" r:id="rId1"/>
  <rowBreaks count="1" manualBreakCount="1">
    <brk id="3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A41" zoomScale="106" zoomScaleNormal="100" zoomScaleSheetLayoutView="106" workbookViewId="0">
      <selection sqref="A1:L59"/>
    </sheetView>
  </sheetViews>
  <sheetFormatPr defaultRowHeight="15" x14ac:dyDescent="0.25"/>
  <cols>
    <col min="1" max="1" width="3.5703125" style="1" customWidth="1"/>
    <col min="2" max="2" width="24.5703125" style="1" customWidth="1"/>
    <col min="3" max="3" width="17.85546875" style="1" customWidth="1"/>
    <col min="4" max="4" width="16.7109375" style="1" customWidth="1"/>
    <col min="5" max="6" width="10.85546875" style="1" customWidth="1"/>
    <col min="7" max="10" width="9.5703125" style="1" bestFit="1" customWidth="1"/>
    <col min="11" max="11" width="16.28515625" style="1" customWidth="1"/>
    <col min="12" max="12" width="12.28515625" style="1" customWidth="1"/>
    <col min="13" max="13" width="11" style="1" customWidth="1"/>
    <col min="14" max="16384" width="9.140625" style="1"/>
  </cols>
  <sheetData>
    <row r="1" spans="1:13" ht="33.75" customHeight="1" x14ac:dyDescent="0.25">
      <c r="A1" s="6"/>
      <c r="B1" s="122" t="s">
        <v>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6"/>
    </row>
    <row r="2" spans="1:13" ht="17.25" customHeight="1" x14ac:dyDescent="0.25">
      <c r="A2" s="6"/>
      <c r="B2" s="123" t="s">
        <v>22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6"/>
    </row>
    <row r="3" spans="1:1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6.5" thickBot="1" x14ac:dyDescent="0.3">
      <c r="A4" s="6"/>
      <c r="B4" s="124" t="s">
        <v>36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6"/>
    </row>
    <row r="5" spans="1:13" ht="33.75" customHeight="1" x14ac:dyDescent="0.25">
      <c r="A5" s="6"/>
      <c r="B5" s="51" t="s">
        <v>2</v>
      </c>
      <c r="C5" s="125" t="s">
        <v>45</v>
      </c>
      <c r="D5" s="126"/>
      <c r="E5" s="129" t="s">
        <v>4</v>
      </c>
      <c r="F5" s="129"/>
      <c r="G5" s="129"/>
      <c r="H5" s="129"/>
      <c r="I5" s="129"/>
      <c r="J5" s="129"/>
      <c r="K5" s="171" t="s">
        <v>5</v>
      </c>
      <c r="L5" s="132" t="s">
        <v>6</v>
      </c>
      <c r="M5" s="6"/>
    </row>
    <row r="6" spans="1:13" ht="19.5" customHeight="1" thickBot="1" x14ac:dyDescent="0.3">
      <c r="A6" s="6"/>
      <c r="B6" s="85" t="s">
        <v>3</v>
      </c>
      <c r="C6" s="86" t="s">
        <v>17</v>
      </c>
      <c r="D6" s="86" t="s">
        <v>18</v>
      </c>
      <c r="E6" s="87">
        <v>1</v>
      </c>
      <c r="F6" s="87">
        <v>2</v>
      </c>
      <c r="G6" s="87">
        <v>3</v>
      </c>
      <c r="H6" s="87">
        <v>4</v>
      </c>
      <c r="I6" s="87">
        <v>5</v>
      </c>
      <c r="J6" s="87">
        <v>6</v>
      </c>
      <c r="K6" s="187"/>
      <c r="L6" s="133"/>
      <c r="M6" s="6"/>
    </row>
    <row r="7" spans="1:13" ht="19.5" customHeight="1" thickBot="1" x14ac:dyDescent="0.3">
      <c r="A7" s="6"/>
      <c r="B7" s="98">
        <v>32</v>
      </c>
      <c r="C7" s="168">
        <v>32</v>
      </c>
      <c r="D7" s="179">
        <v>32.299999999999997</v>
      </c>
      <c r="E7" s="21">
        <v>32.25</v>
      </c>
      <c r="F7" s="21">
        <v>32.26</v>
      </c>
      <c r="G7" s="22">
        <v>32</v>
      </c>
      <c r="H7" s="22">
        <v>31.9</v>
      </c>
      <c r="I7" s="22">
        <v>32</v>
      </c>
      <c r="J7" s="22">
        <v>32</v>
      </c>
      <c r="K7" s="58">
        <f>AVERAGE(E7:J7)</f>
        <v>32.068333333333335</v>
      </c>
      <c r="L7" s="180">
        <v>43754</v>
      </c>
      <c r="M7" s="6"/>
    </row>
    <row r="8" spans="1:13" ht="19.5" customHeight="1" thickBot="1" x14ac:dyDescent="0.3">
      <c r="A8" s="6"/>
      <c r="B8" s="99"/>
      <c r="C8" s="162"/>
      <c r="D8" s="165"/>
      <c r="E8" s="88">
        <v>32.14</v>
      </c>
      <c r="F8" s="88">
        <v>32.14</v>
      </c>
      <c r="G8" s="57">
        <v>32.1</v>
      </c>
      <c r="H8" s="57">
        <v>32.299999999999997</v>
      </c>
      <c r="I8" s="88">
        <v>32.159999999999997</v>
      </c>
      <c r="J8" s="88">
        <v>32.119999999999997</v>
      </c>
      <c r="K8" s="58">
        <f t="shared" ref="K8:K9" si="0">AVERAGE(E8:J8)</f>
        <v>32.160000000000004</v>
      </c>
      <c r="L8" s="181"/>
      <c r="M8" s="6"/>
    </row>
    <row r="9" spans="1:13" ht="19.5" customHeight="1" thickBot="1" x14ac:dyDescent="0.3">
      <c r="A9" s="6"/>
      <c r="B9" s="100"/>
      <c r="C9" s="167"/>
      <c r="D9" s="183"/>
      <c r="E9" s="89">
        <v>32.159999999999997</v>
      </c>
      <c r="F9" s="89">
        <v>32.26</v>
      </c>
      <c r="G9" s="89">
        <v>32.1</v>
      </c>
      <c r="H9" s="89">
        <v>32.119999999999997</v>
      </c>
      <c r="I9" s="89">
        <v>32.26</v>
      </c>
      <c r="J9" s="89">
        <v>32.22</v>
      </c>
      <c r="K9" s="58">
        <f t="shared" si="0"/>
        <v>32.18666666666666</v>
      </c>
      <c r="L9" s="182"/>
      <c r="M9" s="6"/>
    </row>
    <row r="10" spans="1:13" ht="20.100000000000001" customHeight="1" x14ac:dyDescent="0.25">
      <c r="A10" s="6"/>
      <c r="B10" s="98">
        <v>50</v>
      </c>
      <c r="C10" s="168">
        <v>50</v>
      </c>
      <c r="D10" s="168">
        <v>50.4</v>
      </c>
      <c r="E10" s="22">
        <v>50.3</v>
      </c>
      <c r="F10" s="22">
        <v>50.3</v>
      </c>
      <c r="G10" s="22">
        <v>50.4</v>
      </c>
      <c r="H10" s="22">
        <v>50.3</v>
      </c>
      <c r="I10" s="22">
        <v>50.4</v>
      </c>
      <c r="J10" s="22">
        <v>50.3</v>
      </c>
      <c r="K10" s="58">
        <f>AVERAGE(E10:J10)</f>
        <v>50.333333333333336</v>
      </c>
      <c r="L10" s="107" t="s">
        <v>47</v>
      </c>
      <c r="M10" s="6"/>
    </row>
    <row r="11" spans="1:13" ht="20.100000000000001" customHeight="1" x14ac:dyDescent="0.25">
      <c r="A11" s="6"/>
      <c r="B11" s="99"/>
      <c r="C11" s="162"/>
      <c r="D11" s="162"/>
      <c r="E11" s="23">
        <v>50.3</v>
      </c>
      <c r="F11" s="23">
        <v>50.3</v>
      </c>
      <c r="G11" s="23">
        <v>50.3</v>
      </c>
      <c r="H11" s="23">
        <v>50.2</v>
      </c>
      <c r="I11" s="23">
        <v>50.3</v>
      </c>
      <c r="J11" s="23">
        <v>50.4</v>
      </c>
      <c r="K11" s="63">
        <f t="shared" ref="K11:K15" si="1">AVERAGE(E11:J11)</f>
        <v>50.29999999999999</v>
      </c>
      <c r="L11" s="108"/>
      <c r="M11" s="6"/>
    </row>
    <row r="12" spans="1:13" ht="20.100000000000001" customHeight="1" thickBot="1" x14ac:dyDescent="0.3">
      <c r="A12" s="6"/>
      <c r="B12" s="100"/>
      <c r="C12" s="167"/>
      <c r="D12" s="167"/>
      <c r="E12" s="24">
        <v>50.5</v>
      </c>
      <c r="F12" s="24">
        <v>50.5</v>
      </c>
      <c r="G12" s="24">
        <v>50.6</v>
      </c>
      <c r="H12" s="24">
        <v>50.51</v>
      </c>
      <c r="I12" s="24">
        <v>50.4</v>
      </c>
      <c r="J12" s="24">
        <v>50.4</v>
      </c>
      <c r="K12" s="59">
        <f t="shared" si="1"/>
        <v>50.484999999999992</v>
      </c>
      <c r="L12" s="108"/>
      <c r="M12" s="6"/>
    </row>
    <row r="13" spans="1:13" ht="20.100000000000001" customHeight="1" x14ac:dyDescent="0.25">
      <c r="A13" s="6"/>
      <c r="B13" s="98">
        <v>63</v>
      </c>
      <c r="C13" s="168">
        <v>63</v>
      </c>
      <c r="D13" s="179">
        <v>63.4</v>
      </c>
      <c r="E13" s="44">
        <v>63.11</v>
      </c>
      <c r="F13" s="44">
        <v>63.12</v>
      </c>
      <c r="G13" s="44">
        <v>63.02</v>
      </c>
      <c r="H13" s="44">
        <v>63.03</v>
      </c>
      <c r="I13" s="44">
        <v>63.03</v>
      </c>
      <c r="J13" s="44">
        <v>63.03</v>
      </c>
      <c r="K13" s="58">
        <f t="shared" si="1"/>
        <v>63.056666666666672</v>
      </c>
      <c r="L13" s="108"/>
      <c r="M13" s="6"/>
    </row>
    <row r="14" spans="1:13" ht="20.100000000000001" customHeight="1" x14ac:dyDescent="0.25">
      <c r="A14" s="6"/>
      <c r="B14" s="99"/>
      <c r="C14" s="162"/>
      <c r="D14" s="165"/>
      <c r="E14" s="42">
        <v>63.02</v>
      </c>
      <c r="F14" s="42">
        <v>63.01</v>
      </c>
      <c r="G14" s="42">
        <v>63.01</v>
      </c>
      <c r="H14" s="42">
        <v>63.01</v>
      </c>
      <c r="I14" s="42">
        <v>63.01</v>
      </c>
      <c r="J14" s="42">
        <v>63.01</v>
      </c>
      <c r="K14" s="63">
        <f t="shared" si="1"/>
        <v>63.011666666666663</v>
      </c>
      <c r="L14" s="108"/>
      <c r="M14" s="6"/>
    </row>
    <row r="15" spans="1:13" ht="20.100000000000001" customHeight="1" thickBot="1" x14ac:dyDescent="0.3">
      <c r="A15" s="6"/>
      <c r="B15" s="100"/>
      <c r="C15" s="167"/>
      <c r="D15" s="183"/>
      <c r="E15" s="43">
        <v>63.01</v>
      </c>
      <c r="F15" s="43">
        <v>63.01</v>
      </c>
      <c r="G15" s="24">
        <v>63</v>
      </c>
      <c r="H15" s="24">
        <v>63</v>
      </c>
      <c r="I15" s="24">
        <v>63</v>
      </c>
      <c r="J15" s="24">
        <v>63</v>
      </c>
      <c r="K15" s="59">
        <f t="shared" si="1"/>
        <v>63.00333333333333</v>
      </c>
      <c r="L15" s="108"/>
      <c r="M15" s="6"/>
    </row>
    <row r="16" spans="1:13" ht="20.100000000000001" customHeight="1" x14ac:dyDescent="0.25">
      <c r="A16" s="6"/>
      <c r="B16" s="98">
        <v>90</v>
      </c>
      <c r="C16" s="168">
        <v>90</v>
      </c>
      <c r="D16" s="179">
        <v>90.6</v>
      </c>
      <c r="E16" s="22">
        <v>90.5</v>
      </c>
      <c r="F16" s="22">
        <v>90.5</v>
      </c>
      <c r="G16" s="22">
        <v>90.5</v>
      </c>
      <c r="H16" s="22">
        <v>90.5</v>
      </c>
      <c r="I16" s="22">
        <v>90.5</v>
      </c>
      <c r="J16" s="22">
        <v>90.53</v>
      </c>
      <c r="K16" s="58">
        <f>AVERAGE(E16:J16)</f>
        <v>90.504999999999995</v>
      </c>
      <c r="L16" s="108"/>
      <c r="M16" s="6"/>
    </row>
    <row r="17" spans="1:13" ht="20.100000000000001" customHeight="1" x14ac:dyDescent="0.25">
      <c r="A17" s="6"/>
      <c r="B17" s="99"/>
      <c r="C17" s="162"/>
      <c r="D17" s="165"/>
      <c r="E17" s="42">
        <v>90.55</v>
      </c>
      <c r="F17" s="42">
        <v>90.55</v>
      </c>
      <c r="G17" s="42">
        <v>90.55</v>
      </c>
      <c r="H17" s="42">
        <v>90.55</v>
      </c>
      <c r="I17" s="42">
        <v>90.55</v>
      </c>
      <c r="J17" s="42">
        <v>90.55</v>
      </c>
      <c r="K17" s="63">
        <f t="shared" ref="K17:K27" si="2">AVERAGE(E17:J17)</f>
        <v>90.55</v>
      </c>
      <c r="L17" s="108"/>
      <c r="M17" s="6"/>
    </row>
    <row r="18" spans="1:13" ht="20.100000000000001" customHeight="1" thickBot="1" x14ac:dyDescent="0.3">
      <c r="A18" s="6"/>
      <c r="B18" s="100"/>
      <c r="C18" s="167"/>
      <c r="D18" s="183"/>
      <c r="E18" s="43">
        <v>90.53</v>
      </c>
      <c r="F18" s="43">
        <v>90.54</v>
      </c>
      <c r="G18" s="43">
        <v>90.53</v>
      </c>
      <c r="H18" s="43">
        <v>90.53</v>
      </c>
      <c r="I18" s="43">
        <v>90.53</v>
      </c>
      <c r="J18" s="43">
        <v>90.53</v>
      </c>
      <c r="K18" s="59">
        <f t="shared" si="2"/>
        <v>90.531666666666652</v>
      </c>
      <c r="L18" s="108"/>
      <c r="M18" s="6"/>
    </row>
    <row r="19" spans="1:13" ht="20.100000000000001" customHeight="1" x14ac:dyDescent="0.25">
      <c r="A19" s="6"/>
      <c r="B19" s="98">
        <v>125</v>
      </c>
      <c r="C19" s="168">
        <v>125</v>
      </c>
      <c r="D19" s="168">
        <v>125.8</v>
      </c>
      <c r="E19" s="22">
        <v>125</v>
      </c>
      <c r="F19" s="22">
        <v>125.15</v>
      </c>
      <c r="G19" s="22">
        <v>125.1</v>
      </c>
      <c r="H19" s="22">
        <v>125.1</v>
      </c>
      <c r="I19" s="22">
        <v>125.8</v>
      </c>
      <c r="J19" s="22">
        <v>125.1</v>
      </c>
      <c r="K19" s="58">
        <f t="shared" si="2"/>
        <v>125.20833333333333</v>
      </c>
      <c r="L19" s="108"/>
      <c r="M19" s="6"/>
    </row>
    <row r="20" spans="1:13" ht="20.100000000000001" customHeight="1" x14ac:dyDescent="0.25">
      <c r="A20" s="6"/>
      <c r="B20" s="99"/>
      <c r="C20" s="162"/>
      <c r="D20" s="162"/>
      <c r="E20" s="23">
        <v>125.2</v>
      </c>
      <c r="F20" s="23">
        <v>125.1</v>
      </c>
      <c r="G20" s="23">
        <v>125</v>
      </c>
      <c r="H20" s="23">
        <v>125.3</v>
      </c>
      <c r="I20" s="23">
        <v>125.3</v>
      </c>
      <c r="J20" s="23">
        <v>125.2</v>
      </c>
      <c r="K20" s="63">
        <f t="shared" si="2"/>
        <v>125.18333333333334</v>
      </c>
      <c r="L20" s="108"/>
      <c r="M20" s="6"/>
    </row>
    <row r="21" spans="1:13" ht="20.100000000000001" customHeight="1" thickBot="1" x14ac:dyDescent="0.3">
      <c r="A21" s="6"/>
      <c r="B21" s="100"/>
      <c r="C21" s="167"/>
      <c r="D21" s="167"/>
      <c r="E21" s="24">
        <v>125.85</v>
      </c>
      <c r="F21" s="24">
        <v>125.25</v>
      </c>
      <c r="G21" s="24">
        <v>125.3</v>
      </c>
      <c r="H21" s="24">
        <v>125.2</v>
      </c>
      <c r="I21" s="24">
        <v>125.3</v>
      </c>
      <c r="J21" s="24">
        <v>125.7</v>
      </c>
      <c r="K21" s="59">
        <f t="shared" si="2"/>
        <v>125.43333333333334</v>
      </c>
      <c r="L21" s="108"/>
      <c r="M21" s="6"/>
    </row>
    <row r="22" spans="1:13" ht="20.100000000000001" customHeight="1" x14ac:dyDescent="0.25">
      <c r="A22" s="6"/>
      <c r="B22" s="98">
        <v>160</v>
      </c>
      <c r="C22" s="168">
        <v>160</v>
      </c>
      <c r="D22" s="168">
        <v>161</v>
      </c>
      <c r="E22" s="22">
        <v>160.4</v>
      </c>
      <c r="F22" s="22">
        <v>160.5</v>
      </c>
      <c r="G22" s="22">
        <v>160.80000000000001</v>
      </c>
      <c r="H22" s="22">
        <v>160.5</v>
      </c>
      <c r="I22" s="22">
        <v>160.5</v>
      </c>
      <c r="J22" s="22">
        <v>160.44999999999999</v>
      </c>
      <c r="K22" s="58">
        <f t="shared" si="2"/>
        <v>160.52500000000001</v>
      </c>
      <c r="L22" s="108"/>
      <c r="M22" s="6"/>
    </row>
    <row r="23" spans="1:13" ht="20.100000000000001" customHeight="1" x14ac:dyDescent="0.25">
      <c r="A23" s="6"/>
      <c r="B23" s="99"/>
      <c r="C23" s="162"/>
      <c r="D23" s="162"/>
      <c r="E23" s="23">
        <v>160.44</v>
      </c>
      <c r="F23" s="23">
        <v>160.5</v>
      </c>
      <c r="G23" s="23">
        <v>160.5</v>
      </c>
      <c r="H23" s="23">
        <v>160.5</v>
      </c>
      <c r="I23" s="23">
        <v>160.5</v>
      </c>
      <c r="J23" s="23">
        <v>161.4</v>
      </c>
      <c r="K23" s="63">
        <f t="shared" si="2"/>
        <v>160.64000000000001</v>
      </c>
      <c r="L23" s="108"/>
      <c r="M23" s="6"/>
    </row>
    <row r="24" spans="1:13" ht="20.100000000000001" customHeight="1" thickBot="1" x14ac:dyDescent="0.3">
      <c r="A24" s="6"/>
      <c r="B24" s="100"/>
      <c r="C24" s="167"/>
      <c r="D24" s="167"/>
      <c r="E24" s="24">
        <v>160.5</v>
      </c>
      <c r="F24" s="24">
        <v>160.5</v>
      </c>
      <c r="G24" s="24">
        <v>160.51</v>
      </c>
      <c r="H24" s="24">
        <v>160.59</v>
      </c>
      <c r="I24" s="24">
        <v>160.5</v>
      </c>
      <c r="J24" s="24">
        <v>160.5</v>
      </c>
      <c r="K24" s="59">
        <f t="shared" si="2"/>
        <v>160.51666666666668</v>
      </c>
      <c r="L24" s="108"/>
      <c r="M24" s="6"/>
    </row>
    <row r="25" spans="1:13" ht="20.100000000000001" customHeight="1" x14ac:dyDescent="0.25">
      <c r="A25" s="6"/>
      <c r="B25" s="98">
        <v>180</v>
      </c>
      <c r="C25" s="168">
        <v>180</v>
      </c>
      <c r="D25" s="179">
        <v>181.1</v>
      </c>
      <c r="E25" s="22">
        <v>180.5</v>
      </c>
      <c r="F25" s="22">
        <v>180.69</v>
      </c>
      <c r="G25" s="22">
        <v>180.5</v>
      </c>
      <c r="H25" s="22">
        <v>180.5</v>
      </c>
      <c r="I25" s="22">
        <v>180.52</v>
      </c>
      <c r="J25" s="22">
        <v>180.75</v>
      </c>
      <c r="K25" s="58">
        <f t="shared" si="2"/>
        <v>180.57666666666668</v>
      </c>
      <c r="L25" s="108"/>
      <c r="M25" s="6"/>
    </row>
    <row r="26" spans="1:13" ht="20.100000000000001" customHeight="1" x14ac:dyDescent="0.25">
      <c r="A26" s="6"/>
      <c r="B26" s="99"/>
      <c r="C26" s="162"/>
      <c r="D26" s="165"/>
      <c r="E26" s="23">
        <v>179.95</v>
      </c>
      <c r="F26" s="23">
        <v>179.91</v>
      </c>
      <c r="G26" s="23">
        <v>180</v>
      </c>
      <c r="H26" s="23">
        <v>180</v>
      </c>
      <c r="I26" s="23">
        <v>180.1</v>
      </c>
      <c r="J26" s="23">
        <v>180.2</v>
      </c>
      <c r="K26" s="63">
        <f t="shared" si="2"/>
        <v>180.02666666666667</v>
      </c>
      <c r="L26" s="108"/>
      <c r="M26" s="6"/>
    </row>
    <row r="27" spans="1:13" ht="20.100000000000001" customHeight="1" thickBot="1" x14ac:dyDescent="0.3">
      <c r="A27" s="6"/>
      <c r="B27" s="100"/>
      <c r="C27" s="167"/>
      <c r="D27" s="183"/>
      <c r="E27" s="23">
        <v>180.1</v>
      </c>
      <c r="F27" s="23">
        <v>180</v>
      </c>
      <c r="G27" s="23">
        <v>180.3</v>
      </c>
      <c r="H27" s="23">
        <v>180</v>
      </c>
      <c r="I27" s="23">
        <v>180</v>
      </c>
      <c r="J27" s="23">
        <v>180.1</v>
      </c>
      <c r="K27" s="59">
        <f t="shared" si="2"/>
        <v>180.08333333333334</v>
      </c>
      <c r="L27" s="108"/>
      <c r="M27" s="6"/>
    </row>
    <row r="28" spans="1:13" ht="20.100000000000001" customHeight="1" x14ac:dyDescent="0.25">
      <c r="A28" s="6"/>
      <c r="B28" s="98">
        <v>225</v>
      </c>
      <c r="C28" s="168">
        <v>225</v>
      </c>
      <c r="D28" s="179">
        <v>226.4</v>
      </c>
      <c r="E28" s="22">
        <v>226.65</v>
      </c>
      <c r="F28" s="22">
        <v>226.65</v>
      </c>
      <c r="G28" s="22">
        <v>226.8</v>
      </c>
      <c r="H28" s="22">
        <v>226.8</v>
      </c>
      <c r="I28" s="22">
        <v>226.75</v>
      </c>
      <c r="J28" s="22">
        <v>226.75</v>
      </c>
      <c r="K28" s="58">
        <f>AVERAGE(E28:J28)</f>
        <v>226.73333333333335</v>
      </c>
      <c r="L28" s="108"/>
      <c r="M28" s="6"/>
    </row>
    <row r="29" spans="1:13" ht="20.100000000000001" customHeight="1" x14ac:dyDescent="0.25">
      <c r="A29" s="6"/>
      <c r="B29" s="99"/>
      <c r="C29" s="162"/>
      <c r="D29" s="165"/>
      <c r="E29" s="23">
        <v>226.3</v>
      </c>
      <c r="F29" s="23">
        <v>226.39</v>
      </c>
      <c r="G29" s="23">
        <v>226.3</v>
      </c>
      <c r="H29" s="23">
        <v>226.3</v>
      </c>
      <c r="I29" s="23">
        <v>226.3</v>
      </c>
      <c r="J29" s="23">
        <v>226.39</v>
      </c>
      <c r="K29" s="63">
        <f t="shared" ref="K29:K36" si="3">AVERAGE(E29:J29)</f>
        <v>226.33</v>
      </c>
      <c r="L29" s="108"/>
      <c r="M29" s="6"/>
    </row>
    <row r="30" spans="1:13" ht="20.100000000000001" customHeight="1" thickBot="1" x14ac:dyDescent="0.3">
      <c r="A30" s="6"/>
      <c r="B30" s="100"/>
      <c r="C30" s="167"/>
      <c r="D30" s="183"/>
      <c r="E30" s="24">
        <v>226.7</v>
      </c>
      <c r="F30" s="24">
        <v>226.65</v>
      </c>
      <c r="G30" s="24">
        <v>226.65</v>
      </c>
      <c r="H30" s="24">
        <v>226.65</v>
      </c>
      <c r="I30" s="24">
        <v>226.7</v>
      </c>
      <c r="J30" s="24">
        <v>226.75</v>
      </c>
      <c r="K30" s="61">
        <f t="shared" si="3"/>
        <v>226.68333333333331</v>
      </c>
      <c r="L30" s="109"/>
      <c r="M30" s="6" t="s">
        <v>39</v>
      </c>
    </row>
    <row r="31" spans="1:13" ht="20.100000000000001" customHeight="1" thickBot="1" x14ac:dyDescent="0.3">
      <c r="A31" s="6"/>
      <c r="B31" s="99">
        <v>250</v>
      </c>
      <c r="C31" s="162">
        <v>250</v>
      </c>
      <c r="D31" s="165">
        <v>251.5</v>
      </c>
      <c r="E31" s="90">
        <v>251.3</v>
      </c>
      <c r="F31" s="90">
        <v>251.91</v>
      </c>
      <c r="G31" s="90">
        <v>251.3</v>
      </c>
      <c r="H31" s="90">
        <v>251</v>
      </c>
      <c r="I31" s="90">
        <v>251</v>
      </c>
      <c r="J31" s="90">
        <v>251.5</v>
      </c>
      <c r="K31" s="58">
        <f t="shared" si="3"/>
        <v>251.33500000000001</v>
      </c>
      <c r="L31" s="108" t="s">
        <v>47</v>
      </c>
      <c r="M31" s="6"/>
    </row>
    <row r="32" spans="1:13" ht="20.100000000000001" customHeight="1" thickBot="1" x14ac:dyDescent="0.3">
      <c r="A32" s="6"/>
      <c r="B32" s="99"/>
      <c r="C32" s="162"/>
      <c r="D32" s="165"/>
      <c r="E32" s="24">
        <v>251.09</v>
      </c>
      <c r="F32" s="24">
        <v>251</v>
      </c>
      <c r="G32" s="24">
        <v>251</v>
      </c>
      <c r="H32" s="24">
        <v>251.1</v>
      </c>
      <c r="I32" s="24">
        <v>251</v>
      </c>
      <c r="J32" s="24">
        <v>251</v>
      </c>
      <c r="K32" s="63">
        <f t="shared" si="3"/>
        <v>251.03166666666667</v>
      </c>
      <c r="L32" s="108"/>
      <c r="M32" s="6"/>
    </row>
    <row r="33" spans="1:13" ht="20.100000000000001" customHeight="1" thickBot="1" x14ac:dyDescent="0.3">
      <c r="A33" s="6"/>
      <c r="B33" s="100"/>
      <c r="C33" s="167"/>
      <c r="D33" s="183"/>
      <c r="E33" s="24">
        <v>251.1</v>
      </c>
      <c r="F33" s="24">
        <v>251.1</v>
      </c>
      <c r="G33" s="24">
        <v>251.3</v>
      </c>
      <c r="H33" s="24">
        <v>251</v>
      </c>
      <c r="I33" s="24">
        <v>251.1</v>
      </c>
      <c r="J33" s="24">
        <v>251</v>
      </c>
      <c r="K33" s="61">
        <f t="shared" si="3"/>
        <v>251.1</v>
      </c>
      <c r="L33" s="108"/>
      <c r="M33" s="6"/>
    </row>
    <row r="34" spans="1:13" ht="20.100000000000001" customHeight="1" x14ac:dyDescent="0.25">
      <c r="A34" s="6"/>
      <c r="B34" s="142">
        <v>315</v>
      </c>
      <c r="C34" s="168">
        <v>315</v>
      </c>
      <c r="D34" s="179">
        <v>316.89999999999998</v>
      </c>
      <c r="E34" s="22">
        <v>315.2</v>
      </c>
      <c r="F34" s="22">
        <v>315</v>
      </c>
      <c r="G34" s="22">
        <v>315</v>
      </c>
      <c r="H34" s="22">
        <v>315</v>
      </c>
      <c r="I34" s="22">
        <v>315.10000000000002</v>
      </c>
      <c r="J34" s="22">
        <v>315.10000000000002</v>
      </c>
      <c r="K34" s="58">
        <f t="shared" si="3"/>
        <v>315.06666666666666</v>
      </c>
      <c r="L34" s="108"/>
      <c r="M34" s="6"/>
    </row>
    <row r="35" spans="1:13" ht="20.100000000000001" customHeight="1" x14ac:dyDescent="0.25">
      <c r="A35" s="6"/>
      <c r="B35" s="143"/>
      <c r="C35" s="177"/>
      <c r="D35" s="177"/>
      <c r="E35" s="23">
        <v>315.5</v>
      </c>
      <c r="F35" s="23">
        <v>315.10000000000002</v>
      </c>
      <c r="G35" s="23">
        <v>315.10000000000002</v>
      </c>
      <c r="H35" s="23">
        <v>315.10000000000002</v>
      </c>
      <c r="I35" s="23">
        <v>315.10000000000002</v>
      </c>
      <c r="J35" s="23">
        <v>315.14999999999998</v>
      </c>
      <c r="K35" s="63">
        <f t="shared" si="3"/>
        <v>315.17500000000001</v>
      </c>
      <c r="L35" s="108"/>
      <c r="M35" s="6"/>
    </row>
    <row r="36" spans="1:13" ht="20.100000000000001" customHeight="1" thickBot="1" x14ac:dyDescent="0.3">
      <c r="A36" s="6"/>
      <c r="B36" s="176"/>
      <c r="C36" s="178"/>
      <c r="D36" s="178"/>
      <c r="E36" s="31">
        <v>315.5</v>
      </c>
      <c r="F36" s="31">
        <v>315.5</v>
      </c>
      <c r="G36" s="31">
        <v>315.60000000000002</v>
      </c>
      <c r="H36" s="31">
        <v>315.60000000000002</v>
      </c>
      <c r="I36" s="31">
        <v>315.3</v>
      </c>
      <c r="J36" s="31">
        <v>315.3</v>
      </c>
      <c r="K36" s="97">
        <f t="shared" si="3"/>
        <v>315.46666666666664</v>
      </c>
      <c r="L36" s="108"/>
      <c r="M36" s="6"/>
    </row>
    <row r="37" spans="1:13" ht="20.100000000000001" customHeight="1" thickBot="1" x14ac:dyDescent="0.3">
      <c r="A37" s="6"/>
      <c r="B37" s="98">
        <v>355</v>
      </c>
      <c r="C37" s="168">
        <v>355</v>
      </c>
      <c r="D37" s="179">
        <v>357.2</v>
      </c>
      <c r="E37" s="22">
        <v>355.75</v>
      </c>
      <c r="F37" s="22">
        <v>355.7</v>
      </c>
      <c r="G37" s="22">
        <v>355.4</v>
      </c>
      <c r="H37" s="22">
        <v>355.1</v>
      </c>
      <c r="I37" s="22">
        <v>355.3</v>
      </c>
      <c r="J37" s="22">
        <v>355.2</v>
      </c>
      <c r="K37" s="58">
        <f>AVERAGE(E37:J37)</f>
        <v>355.4083333333333</v>
      </c>
      <c r="L37" s="108"/>
      <c r="M37" s="6"/>
    </row>
    <row r="38" spans="1:13" ht="20.100000000000001" customHeight="1" thickBot="1" x14ac:dyDescent="0.3">
      <c r="A38" s="6"/>
      <c r="B38" s="99"/>
      <c r="C38" s="162"/>
      <c r="D38" s="165"/>
      <c r="E38" s="22">
        <v>357.1</v>
      </c>
      <c r="F38" s="22">
        <v>356.3</v>
      </c>
      <c r="G38" s="22">
        <v>356.4</v>
      </c>
      <c r="H38" s="22">
        <v>356.7</v>
      </c>
      <c r="I38" s="22">
        <v>356.4</v>
      </c>
      <c r="J38" s="22">
        <v>356.7</v>
      </c>
      <c r="K38" s="63">
        <f t="shared" ref="K38:K39" si="4">AVERAGE(E38:J38)</f>
        <v>356.59999999999997</v>
      </c>
      <c r="L38" s="108"/>
      <c r="M38" s="6"/>
    </row>
    <row r="39" spans="1:13" ht="20.100000000000001" customHeight="1" thickBot="1" x14ac:dyDescent="0.3">
      <c r="A39" s="6"/>
      <c r="B39" s="100"/>
      <c r="C39" s="167"/>
      <c r="D39" s="183"/>
      <c r="E39" s="22">
        <v>356.1</v>
      </c>
      <c r="F39" s="22">
        <v>356.3</v>
      </c>
      <c r="G39" s="22">
        <v>356.25</v>
      </c>
      <c r="H39" s="22">
        <v>356.1</v>
      </c>
      <c r="I39" s="22">
        <v>356</v>
      </c>
      <c r="J39" s="22">
        <v>355.9</v>
      </c>
      <c r="K39" s="59">
        <f t="shared" si="4"/>
        <v>356.10833333333335</v>
      </c>
      <c r="L39" s="108"/>
      <c r="M39" s="6"/>
    </row>
    <row r="40" spans="1:13" ht="20.100000000000001" customHeight="1" x14ac:dyDescent="0.25">
      <c r="A40" s="6"/>
      <c r="B40" s="98">
        <v>450</v>
      </c>
      <c r="C40" s="184">
        <v>450</v>
      </c>
      <c r="D40" s="175">
        <v>452.7</v>
      </c>
      <c r="E40" s="25">
        <v>452</v>
      </c>
      <c r="F40" s="25">
        <v>451.3</v>
      </c>
      <c r="G40" s="25">
        <v>451.3</v>
      </c>
      <c r="H40" s="25">
        <v>452</v>
      </c>
      <c r="I40" s="25">
        <v>451.8</v>
      </c>
      <c r="J40" s="25">
        <v>451.8</v>
      </c>
      <c r="K40" s="91">
        <f>AVERAGE(E40:J40)</f>
        <v>451.70000000000005</v>
      </c>
      <c r="L40" s="108"/>
      <c r="M40" s="6"/>
    </row>
    <row r="41" spans="1:13" ht="20.100000000000001" customHeight="1" x14ac:dyDescent="0.25">
      <c r="A41" s="6"/>
      <c r="B41" s="99"/>
      <c r="C41" s="185"/>
      <c r="D41" s="169"/>
      <c r="E41" s="26">
        <v>450.9</v>
      </c>
      <c r="F41" s="26">
        <v>450.4</v>
      </c>
      <c r="G41" s="26">
        <v>451.2</v>
      </c>
      <c r="H41" s="26">
        <v>450.6</v>
      </c>
      <c r="I41" s="26">
        <v>450.6</v>
      </c>
      <c r="J41" s="26">
        <v>450.7</v>
      </c>
      <c r="K41" s="92">
        <f>AVERAGE(E41:J41)</f>
        <v>450.73333333333329</v>
      </c>
      <c r="L41" s="108"/>
      <c r="M41" s="6"/>
    </row>
    <row r="42" spans="1:13" ht="20.100000000000001" customHeight="1" thickBot="1" x14ac:dyDescent="0.3">
      <c r="A42" s="6"/>
      <c r="B42" s="100"/>
      <c r="C42" s="186"/>
      <c r="D42" s="170"/>
      <c r="E42" s="56" t="s">
        <v>48</v>
      </c>
      <c r="F42" s="56" t="s">
        <v>48</v>
      </c>
      <c r="G42" s="56" t="s">
        <v>48</v>
      </c>
      <c r="H42" s="56" t="s">
        <v>48</v>
      </c>
      <c r="I42" s="56" t="s">
        <v>48</v>
      </c>
      <c r="J42" s="56" t="s">
        <v>48</v>
      </c>
      <c r="K42" s="62" t="s">
        <v>48</v>
      </c>
      <c r="L42" s="109"/>
      <c r="M42" s="6"/>
    </row>
    <row r="43" spans="1:13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5.75" x14ac:dyDescent="0.25">
      <c r="A44" s="6"/>
      <c r="B44" s="6" t="s">
        <v>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5.75" x14ac:dyDescent="0.25">
      <c r="A45" s="11" t="s">
        <v>11</v>
      </c>
      <c r="B45" s="6" t="s">
        <v>8</v>
      </c>
      <c r="C45" s="6"/>
      <c r="D45" s="6" t="s">
        <v>53</v>
      </c>
      <c r="E45" s="11"/>
      <c r="F45" s="6"/>
      <c r="G45" s="6"/>
      <c r="H45" s="6"/>
      <c r="I45" s="6"/>
      <c r="J45" s="6"/>
      <c r="K45" s="6"/>
      <c r="L45" s="6"/>
      <c r="M45" s="6"/>
    </row>
    <row r="46" spans="1:13" ht="18.75" x14ac:dyDescent="0.25">
      <c r="A46" s="11" t="s">
        <v>11</v>
      </c>
      <c r="B46" s="6" t="s">
        <v>9</v>
      </c>
      <c r="C46" s="6"/>
      <c r="D46" s="65" t="s">
        <v>54</v>
      </c>
      <c r="E46" s="12"/>
      <c r="F46" s="13"/>
      <c r="G46" s="6"/>
      <c r="H46" s="6"/>
      <c r="I46" s="6"/>
      <c r="J46" s="6"/>
      <c r="K46" s="6"/>
      <c r="L46" s="6"/>
      <c r="M46" s="6"/>
    </row>
    <row r="47" spans="1:13" ht="15.75" x14ac:dyDescent="0.25">
      <c r="A47" s="11" t="s">
        <v>11</v>
      </c>
      <c r="B47" s="6" t="s">
        <v>10</v>
      </c>
      <c r="C47" s="13"/>
      <c r="D47" s="13" t="s">
        <v>52</v>
      </c>
      <c r="E47" s="13"/>
      <c r="F47" s="13"/>
      <c r="G47" s="6"/>
      <c r="H47" s="6"/>
      <c r="I47" s="6"/>
      <c r="J47" s="6"/>
      <c r="K47" s="6"/>
      <c r="L47" s="6"/>
      <c r="M47" s="6"/>
    </row>
    <row r="48" spans="1:13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x14ac:dyDescent="0.25">
      <c r="A49" s="6"/>
      <c r="B49" s="6" t="s">
        <v>50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75" x14ac:dyDescent="0.25">
      <c r="A50" s="6"/>
      <c r="B50" s="6" t="s">
        <v>13</v>
      </c>
      <c r="C50" s="6"/>
      <c r="D50" s="6" t="s">
        <v>51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6"/>
      <c r="B53" s="135" t="s">
        <v>0</v>
      </c>
      <c r="C53" s="135"/>
      <c r="D53" s="135"/>
      <c r="E53" s="135" t="s">
        <v>24</v>
      </c>
      <c r="F53" s="135"/>
      <c r="G53" s="135"/>
      <c r="H53" s="135"/>
      <c r="I53" s="135" t="s">
        <v>30</v>
      </c>
      <c r="J53" s="135"/>
      <c r="K53" s="135"/>
      <c r="L53" s="135"/>
      <c r="M53" s="6"/>
    </row>
    <row r="54" spans="1:13" ht="15.75" x14ac:dyDescent="0.25">
      <c r="A54" s="6"/>
      <c r="B54" s="135" t="s">
        <v>23</v>
      </c>
      <c r="C54" s="135"/>
      <c r="D54" s="135"/>
      <c r="E54" s="135" t="s">
        <v>25</v>
      </c>
      <c r="F54" s="135"/>
      <c r="G54" s="135"/>
      <c r="H54" s="135"/>
      <c r="I54" s="135" t="s">
        <v>31</v>
      </c>
      <c r="J54" s="135"/>
      <c r="K54" s="135"/>
      <c r="L54" s="135"/>
      <c r="M54" s="6"/>
    </row>
    <row r="55" spans="1:13" ht="15.75" x14ac:dyDescent="0.25">
      <c r="A55" s="6"/>
      <c r="B55" s="135" t="s">
        <v>1</v>
      </c>
      <c r="C55" s="135"/>
      <c r="D55" s="135"/>
      <c r="E55" s="135" t="s">
        <v>1</v>
      </c>
      <c r="F55" s="135"/>
      <c r="G55" s="135"/>
      <c r="H55" s="135"/>
      <c r="I55" s="135" t="s">
        <v>1</v>
      </c>
      <c r="J55" s="135"/>
      <c r="K55" s="135"/>
      <c r="L55" s="135"/>
      <c r="M55" s="6"/>
    </row>
    <row r="56" spans="1:13" ht="32.2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5.75" x14ac:dyDescent="0.25">
      <c r="A57" s="6"/>
      <c r="B57" s="135" t="s">
        <v>26</v>
      </c>
      <c r="C57" s="135"/>
      <c r="D57" s="135"/>
      <c r="E57" s="135" t="s">
        <v>28</v>
      </c>
      <c r="F57" s="135"/>
      <c r="G57" s="135"/>
      <c r="H57" s="135"/>
      <c r="I57" s="135" t="s">
        <v>32</v>
      </c>
      <c r="J57" s="135"/>
      <c r="K57" s="135"/>
      <c r="L57" s="135"/>
      <c r="M57" s="6"/>
    </row>
    <row r="58" spans="1:13" ht="15.75" x14ac:dyDescent="0.25">
      <c r="A58" s="6"/>
      <c r="B58" s="135" t="s">
        <v>27</v>
      </c>
      <c r="C58" s="135"/>
      <c r="D58" s="135"/>
      <c r="E58" s="135" t="s">
        <v>29</v>
      </c>
      <c r="F58" s="135"/>
      <c r="G58" s="135"/>
      <c r="H58" s="135"/>
      <c r="I58" s="135" t="s">
        <v>29</v>
      </c>
      <c r="J58" s="135"/>
      <c r="K58" s="135"/>
      <c r="L58" s="135"/>
      <c r="M58" s="6"/>
    </row>
    <row r="59" spans="1:13" ht="15.75" x14ac:dyDescent="0.25">
      <c r="A59" s="6"/>
      <c r="B59" s="135" t="s">
        <v>1</v>
      </c>
      <c r="C59" s="135"/>
      <c r="D59" s="135"/>
      <c r="E59" s="6"/>
      <c r="F59" s="135" t="s">
        <v>1</v>
      </c>
      <c r="G59" s="135"/>
      <c r="H59" s="6"/>
      <c r="I59" s="6"/>
      <c r="J59" s="135" t="s">
        <v>1</v>
      </c>
      <c r="K59" s="135"/>
      <c r="L59" s="6"/>
      <c r="M59" s="6" t="s">
        <v>40</v>
      </c>
    </row>
  </sheetData>
  <mergeCells count="64">
    <mergeCell ref="B53:D53"/>
    <mergeCell ref="E53:H53"/>
    <mergeCell ref="I53:L53"/>
    <mergeCell ref="B55:D55"/>
    <mergeCell ref="E55:H55"/>
    <mergeCell ref="I55:L55"/>
    <mergeCell ref="B59:D59"/>
    <mergeCell ref="F59:G59"/>
    <mergeCell ref="J59:K59"/>
    <mergeCell ref="B54:D54"/>
    <mergeCell ref="E54:H54"/>
    <mergeCell ref="I54:L54"/>
    <mergeCell ref="B57:D57"/>
    <mergeCell ref="E57:H57"/>
    <mergeCell ref="I57:L57"/>
    <mergeCell ref="B58:D58"/>
    <mergeCell ref="E58:H58"/>
    <mergeCell ref="I58:L58"/>
    <mergeCell ref="B1:L1"/>
    <mergeCell ref="B2:L2"/>
    <mergeCell ref="B4:L4"/>
    <mergeCell ref="C5:D5"/>
    <mergeCell ref="E5:J5"/>
    <mergeCell ref="K5:K6"/>
    <mergeCell ref="L5:L6"/>
    <mergeCell ref="C40:C42"/>
    <mergeCell ref="D40:D42"/>
    <mergeCell ref="B40:B42"/>
    <mergeCell ref="B37:B39"/>
    <mergeCell ref="C37:C39"/>
    <mergeCell ref="D37:D39"/>
    <mergeCell ref="B31:B33"/>
    <mergeCell ref="C31:C33"/>
    <mergeCell ref="D31:D33"/>
    <mergeCell ref="B28:B30"/>
    <mergeCell ref="C28:C30"/>
    <mergeCell ref="D28:D30"/>
    <mergeCell ref="B25:B27"/>
    <mergeCell ref="C25:C27"/>
    <mergeCell ref="D25:D27"/>
    <mergeCell ref="C22:C24"/>
    <mergeCell ref="D22:D24"/>
    <mergeCell ref="B22:B24"/>
    <mergeCell ref="C19:C21"/>
    <mergeCell ref="D19:D21"/>
    <mergeCell ref="B16:B18"/>
    <mergeCell ref="C16:C18"/>
    <mergeCell ref="D16:D18"/>
    <mergeCell ref="B34:B36"/>
    <mergeCell ref="C34:C36"/>
    <mergeCell ref="D34:D36"/>
    <mergeCell ref="B7:B9"/>
    <mergeCell ref="L7:L9"/>
    <mergeCell ref="C7:C9"/>
    <mergeCell ref="D7:D9"/>
    <mergeCell ref="L31:L42"/>
    <mergeCell ref="L10:L30"/>
    <mergeCell ref="B13:B15"/>
    <mergeCell ref="C13:C15"/>
    <mergeCell ref="D13:D15"/>
    <mergeCell ref="B10:B12"/>
    <mergeCell ref="C10:C12"/>
    <mergeCell ref="D10:D12"/>
    <mergeCell ref="B19:B21"/>
  </mergeCells>
  <printOptions horizontalCentered="1"/>
  <pageMargins left="0.45" right="0.2" top="0.5" bottom="0.25" header="0.3" footer="0.3"/>
  <pageSetup paperSize="9" scale="76" orientation="landscape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Ovality (2)</vt:lpstr>
      <vt:lpstr>Length (2)</vt:lpstr>
      <vt:lpstr>Wall Thickness (2)</vt:lpstr>
      <vt:lpstr>Diameter (2)</vt:lpstr>
      <vt:lpstr>'Diameter (2)'!Print_Area</vt:lpstr>
      <vt:lpstr>'Length (2)'!Print_Area</vt:lpstr>
      <vt:lpstr>'Ovality (2)'!Print_Area</vt:lpstr>
      <vt:lpstr>'Wall Thickness (2)'!Print_Area</vt:lpstr>
      <vt:lpstr>'Diameter (2)'!Print_Titles</vt:lpstr>
      <vt:lpstr>'Length (2)'!Print_Titles</vt:lpstr>
      <vt:lpstr>'Ovality (2)'!Print_Titles</vt:lpstr>
      <vt:lpstr>'Wall Thickness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2019-11-25T06:38:00Z</cp:lastPrinted>
  <dcterms:created xsi:type="dcterms:W3CDTF">2017-04-26T04:39:06Z</dcterms:created>
  <dcterms:modified xsi:type="dcterms:W3CDTF">2019-11-25T06:39:11Z</dcterms:modified>
</cp:coreProperties>
</file>